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273FB155-AE62-4B12-AE23-27AEBD7A3254}" xr6:coauthVersionLast="33" xr6:coauthVersionMax="33" xr10:uidLastSave="{00000000-0000-0000-0000-000000000000}"/>
  <bookViews>
    <workbookView xWindow="0" yWindow="0" windowWidth="22260" windowHeight="12645" activeTab="2" xr2:uid="{00000000-000D-0000-FFFF-FFFF00000000}"/>
  </bookViews>
  <sheets>
    <sheet name="Макс.показатели" sheetId="1" r:id="rId1"/>
    <sheet name="высок.показатель" sheetId="6" r:id="rId2"/>
    <sheet name="Средние показатели" sheetId="3" r:id="rId3"/>
    <sheet name="Низкие показатели" sheetId="4" r:id="rId4"/>
    <sheet name="Критические показатели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6" l="1"/>
  <c r="V3" i="3"/>
  <c r="V14" i="3"/>
  <c r="D28" i="3" s="1"/>
  <c r="V13" i="3"/>
  <c r="D27" i="3" s="1"/>
  <c r="V12" i="3"/>
  <c r="V11" i="3"/>
  <c r="V10" i="3"/>
  <c r="D24" i="3" s="1"/>
  <c r="F24" i="3" s="1"/>
  <c r="V9" i="3"/>
  <c r="D23" i="3" s="1"/>
  <c r="V8" i="3"/>
  <c r="V7" i="3"/>
  <c r="V6" i="3"/>
  <c r="V5" i="3"/>
  <c r="D19" i="3" s="1"/>
  <c r="F19" i="3" s="1"/>
  <c r="V4" i="3"/>
  <c r="D17" i="3"/>
  <c r="V14" i="6"/>
  <c r="V13" i="6"/>
  <c r="D27" i="6" s="1"/>
  <c r="V12" i="6"/>
  <c r="V11" i="6"/>
  <c r="V10" i="6"/>
  <c r="V9" i="6"/>
  <c r="D23" i="6" s="1"/>
  <c r="V8" i="6"/>
  <c r="V7" i="6"/>
  <c r="V6" i="6"/>
  <c r="V5" i="6"/>
  <c r="D19" i="6" s="1"/>
  <c r="V4" i="6"/>
  <c r="V3" i="6"/>
  <c r="V3" i="1"/>
  <c r="L17" i="1"/>
  <c r="N17" i="1" s="1"/>
  <c r="J29" i="1"/>
  <c r="V4" i="1"/>
  <c r="V5" i="1"/>
  <c r="V6" i="1"/>
  <c r="V7" i="1"/>
  <c r="V8" i="1"/>
  <c r="V9" i="1"/>
  <c r="V10" i="1"/>
  <c r="V11" i="1"/>
  <c r="V12" i="1"/>
  <c r="V13" i="1"/>
  <c r="V14" i="1"/>
  <c r="B28" i="6"/>
  <c r="B27" i="6"/>
  <c r="B26" i="6"/>
  <c r="B25" i="6"/>
  <c r="B24" i="6"/>
  <c r="B23" i="6"/>
  <c r="B22" i="6"/>
  <c r="B21" i="6"/>
  <c r="B20" i="6"/>
  <c r="B19" i="6"/>
  <c r="B18" i="6"/>
  <c r="B17" i="6"/>
  <c r="F15" i="6"/>
  <c r="X14" i="6"/>
  <c r="X13" i="6"/>
  <c r="X12" i="6"/>
  <c r="D26" i="6" s="1"/>
  <c r="F26" i="6" s="1"/>
  <c r="X11" i="6"/>
  <c r="D25" i="6"/>
  <c r="X10" i="6"/>
  <c r="D24" i="6" s="1"/>
  <c r="X9" i="6"/>
  <c r="X8" i="6"/>
  <c r="D22" i="6" s="1"/>
  <c r="X7" i="6"/>
  <c r="D21" i="6"/>
  <c r="F21" i="6" s="1"/>
  <c r="X6" i="6"/>
  <c r="X5" i="6"/>
  <c r="X4" i="6"/>
  <c r="D18" i="6" s="1"/>
  <c r="X3" i="6"/>
  <c r="B28" i="5"/>
  <c r="B27" i="5"/>
  <c r="B26" i="5"/>
  <c r="B25" i="5"/>
  <c r="B24" i="5"/>
  <c r="B23" i="5"/>
  <c r="B22" i="5"/>
  <c r="B21" i="5"/>
  <c r="B20" i="5"/>
  <c r="B19" i="5"/>
  <c r="B18" i="5"/>
  <c r="B17" i="5"/>
  <c r="F15" i="5"/>
  <c r="X14" i="5"/>
  <c r="V14" i="5"/>
  <c r="X13" i="5"/>
  <c r="V13" i="5"/>
  <c r="D27" i="5" s="1"/>
  <c r="X12" i="5"/>
  <c r="V12" i="5"/>
  <c r="X11" i="5"/>
  <c r="V11" i="5"/>
  <c r="D25" i="5" s="1"/>
  <c r="X10" i="5"/>
  <c r="V10" i="5"/>
  <c r="D24" i="5" s="1"/>
  <c r="X9" i="5"/>
  <c r="V9" i="5"/>
  <c r="D23" i="5" s="1"/>
  <c r="X8" i="5"/>
  <c r="V8" i="5"/>
  <c r="D22" i="5" s="1"/>
  <c r="F22" i="5" s="1"/>
  <c r="X7" i="5"/>
  <c r="V7" i="5"/>
  <c r="D21" i="5" s="1"/>
  <c r="X6" i="5"/>
  <c r="V6" i="5"/>
  <c r="D20" i="5" s="1"/>
  <c r="X5" i="5"/>
  <c r="V5" i="5"/>
  <c r="D19" i="5" s="1"/>
  <c r="X4" i="5"/>
  <c r="V4" i="5"/>
  <c r="X3" i="5"/>
  <c r="V3" i="5"/>
  <c r="D17" i="5" s="1"/>
  <c r="B28" i="4"/>
  <c r="B27" i="4"/>
  <c r="B26" i="4"/>
  <c r="B25" i="4"/>
  <c r="B24" i="4"/>
  <c r="B23" i="4"/>
  <c r="B22" i="4"/>
  <c r="B21" i="4"/>
  <c r="B20" i="4"/>
  <c r="B19" i="4"/>
  <c r="B18" i="4"/>
  <c r="B17" i="4"/>
  <c r="F15" i="4"/>
  <c r="X14" i="4"/>
  <c r="D28" i="4" s="1"/>
  <c r="V14" i="4"/>
  <c r="X13" i="4"/>
  <c r="V13" i="4"/>
  <c r="D27" i="4" s="1"/>
  <c r="X12" i="4"/>
  <c r="D26" i="4" s="1"/>
  <c r="V12" i="4"/>
  <c r="X11" i="4"/>
  <c r="V11" i="4"/>
  <c r="D25" i="4" s="1"/>
  <c r="X10" i="4"/>
  <c r="V10" i="4"/>
  <c r="D24" i="4" s="1"/>
  <c r="X9" i="4"/>
  <c r="V9" i="4"/>
  <c r="D23" i="4" s="1"/>
  <c r="X8" i="4"/>
  <c r="V8" i="4"/>
  <c r="D22" i="4" s="1"/>
  <c r="X7" i="4"/>
  <c r="V7" i="4"/>
  <c r="D21" i="4" s="1"/>
  <c r="X6" i="4"/>
  <c r="V6" i="4"/>
  <c r="D20" i="4" s="1"/>
  <c r="X5" i="4"/>
  <c r="V5" i="4"/>
  <c r="D19" i="4" s="1"/>
  <c r="X4" i="4"/>
  <c r="D18" i="4" s="1"/>
  <c r="V4" i="4"/>
  <c r="X3" i="4"/>
  <c r="V3" i="4"/>
  <c r="D17" i="4" s="1"/>
  <c r="B28" i="3"/>
  <c r="B27" i="3"/>
  <c r="B26" i="3"/>
  <c r="B25" i="3"/>
  <c r="B24" i="3"/>
  <c r="B23" i="3"/>
  <c r="B22" i="3"/>
  <c r="D21" i="3"/>
  <c r="B21" i="3"/>
  <c r="B20" i="3"/>
  <c r="B19" i="3"/>
  <c r="B18" i="3"/>
  <c r="B17" i="3"/>
  <c r="F15" i="3"/>
  <c r="X14" i="3"/>
  <c r="X13" i="3"/>
  <c r="X12" i="3"/>
  <c r="D26" i="3"/>
  <c r="X11" i="3"/>
  <c r="D25" i="3"/>
  <c r="X10" i="3"/>
  <c r="X9" i="3"/>
  <c r="X8" i="3"/>
  <c r="D22" i="3"/>
  <c r="F22" i="3" s="1"/>
  <c r="X7" i="3"/>
  <c r="X6" i="3"/>
  <c r="D20" i="3"/>
  <c r="F20" i="3" s="1"/>
  <c r="X5" i="3"/>
  <c r="X4" i="3"/>
  <c r="D18" i="3"/>
  <c r="X3" i="3"/>
  <c r="F15" i="1"/>
  <c r="D26" i="5" l="1"/>
  <c r="D20" i="6"/>
  <c r="F20" i="6" s="1"/>
  <c r="H20" i="6" s="1"/>
  <c r="J20" i="6" s="1"/>
  <c r="D28" i="6"/>
  <c r="F28" i="6" s="1"/>
  <c r="F27" i="6"/>
  <c r="F27" i="5"/>
  <c r="F23" i="5"/>
  <c r="F20" i="5"/>
  <c r="F18" i="6"/>
  <c r="F17" i="3"/>
  <c r="F19" i="6"/>
  <c r="H26" i="6"/>
  <c r="J26" i="6" s="1"/>
  <c r="F23" i="6"/>
  <c r="F24" i="6"/>
  <c r="F25" i="6"/>
  <c r="F22" i="6"/>
  <c r="F28" i="4"/>
  <c r="F18" i="4"/>
  <c r="F19" i="5"/>
  <c r="D28" i="5"/>
  <c r="F24" i="5"/>
  <c r="F21" i="5"/>
  <c r="D18" i="5"/>
  <c r="F18" i="5" s="1"/>
  <c r="F17" i="5"/>
  <c r="F28" i="5"/>
  <c r="F25" i="5"/>
  <c r="F26" i="5"/>
  <c r="F26" i="4"/>
  <c r="F21" i="4"/>
  <c r="F17" i="4"/>
  <c r="F25" i="4"/>
  <c r="F19" i="4"/>
  <c r="F22" i="4"/>
  <c r="F23" i="4"/>
  <c r="F27" i="4"/>
  <c r="F20" i="4"/>
  <c r="F24" i="4"/>
  <c r="F27" i="3"/>
  <c r="F23" i="3"/>
  <c r="F21" i="3"/>
  <c r="H20" i="3" s="1"/>
  <c r="J20" i="3" s="1"/>
  <c r="F18" i="3"/>
  <c r="F28" i="3"/>
  <c r="F25" i="3"/>
  <c r="F26" i="3"/>
  <c r="X3" i="1"/>
  <c r="B20" i="1"/>
  <c r="B19" i="1"/>
  <c r="B18" i="1"/>
  <c r="D18" i="1"/>
  <c r="B23" i="1"/>
  <c r="D23" i="1"/>
  <c r="X5" i="1"/>
  <c r="X6" i="1"/>
  <c r="X7" i="1"/>
  <c r="X8" i="1"/>
  <c r="X9" i="1"/>
  <c r="X10" i="1"/>
  <c r="X11" i="1"/>
  <c r="X12" i="1"/>
  <c r="D26" i="1" s="1"/>
  <c r="X13" i="1"/>
  <c r="X14" i="1"/>
  <c r="X4" i="1"/>
  <c r="D21" i="1"/>
  <c r="D25" i="1"/>
  <c r="D17" i="1"/>
  <c r="B21" i="1"/>
  <c r="B22" i="1"/>
  <c r="B24" i="1"/>
  <c r="B25" i="1"/>
  <c r="B26" i="1"/>
  <c r="B27" i="1"/>
  <c r="B28" i="1"/>
  <c r="B17" i="1"/>
  <c r="F17" i="1" s="1"/>
  <c r="H17" i="3" l="1"/>
  <c r="J17" i="3" s="1"/>
  <c r="H20" i="5"/>
  <c r="J20" i="5" s="1"/>
  <c r="H23" i="6"/>
  <c r="J23" i="6" s="1"/>
  <c r="H17" i="5"/>
  <c r="J17" i="5" s="1"/>
  <c r="H23" i="5"/>
  <c r="J23" i="5" s="1"/>
  <c r="F29" i="5"/>
  <c r="H26" i="5"/>
  <c r="J26" i="5" s="1"/>
  <c r="H17" i="4"/>
  <c r="J17" i="4" s="1"/>
  <c r="H26" i="4"/>
  <c r="J26" i="4" s="1"/>
  <c r="H20" i="4"/>
  <c r="J20" i="4" s="1"/>
  <c r="H23" i="4"/>
  <c r="J23" i="4" s="1"/>
  <c r="F29" i="4"/>
  <c r="H23" i="3"/>
  <c r="J23" i="3" s="1"/>
  <c r="F29" i="3"/>
  <c r="H26" i="3"/>
  <c r="J26" i="3" s="1"/>
  <c r="F23" i="1"/>
  <c r="F21" i="1"/>
  <c r="D27" i="1"/>
  <c r="F27" i="1" s="1"/>
  <c r="D19" i="1"/>
  <c r="F19" i="1" s="1"/>
  <c r="F26" i="1"/>
  <c r="D22" i="1"/>
  <c r="F22" i="1" s="1"/>
  <c r="F25" i="1"/>
  <c r="D28" i="1"/>
  <c r="F28" i="1" s="1"/>
  <c r="D24" i="1"/>
  <c r="F24" i="1" s="1"/>
  <c r="D20" i="1"/>
  <c r="F20" i="1" s="1"/>
  <c r="H20" i="1" s="1"/>
  <c r="J20" i="1" s="1"/>
  <c r="F18" i="1"/>
  <c r="J29" i="5" l="1"/>
  <c r="L17" i="5" s="1"/>
  <c r="N17" i="5" s="1"/>
  <c r="J29" i="4"/>
  <c r="L17" i="4" s="1"/>
  <c r="N17" i="4" s="1"/>
  <c r="J29" i="3"/>
  <c r="L17" i="3" s="1"/>
  <c r="N17" i="3" s="1"/>
  <c r="H23" i="1"/>
  <c r="J23" i="1" s="1"/>
  <c r="H26" i="1"/>
  <c r="J26" i="1" s="1"/>
  <c r="H17" i="1"/>
  <c r="J17" i="1" s="1"/>
  <c r="F29" i="1"/>
  <c r="D17" i="6"/>
  <c r="F17" i="6"/>
  <c r="F29" i="6" s="1"/>
  <c r="H17" i="6" l="1"/>
  <c r="J17" i="6" s="1"/>
  <c r="J29" i="6" s="1"/>
  <c r="N17" i="6" l="1"/>
</calcChain>
</file>

<file path=xl/sharedStrings.xml><?xml version="1.0" encoding="utf-8"?>
<sst xmlns="http://schemas.openxmlformats.org/spreadsheetml/2006/main" count="105" uniqueCount="20">
  <si>
    <t>Месяц</t>
  </si>
  <si>
    <t>Прокат платьев</t>
  </si>
  <si>
    <t>Кол-во сотрудников</t>
  </si>
  <si>
    <t>Затраты на маркетинг</t>
  </si>
  <si>
    <t>Затраты на платья</t>
  </si>
  <si>
    <t>З\П работников</t>
  </si>
  <si>
    <t>Аренда помещения</t>
  </si>
  <si>
    <t>Кол-во чеков</t>
  </si>
  <si>
    <t>Кол-во прокатов</t>
  </si>
  <si>
    <t>Работа мастера</t>
  </si>
  <si>
    <t>Кол-во работ маст.</t>
  </si>
  <si>
    <t>год</t>
  </si>
  <si>
    <t>Прибыль</t>
  </si>
  <si>
    <t>Убытки</t>
  </si>
  <si>
    <t>Моржа</t>
  </si>
  <si>
    <t>С вычетом налогов</t>
  </si>
  <si>
    <t>Моржа за квартал</t>
  </si>
  <si>
    <t>Средн. чек с продажи платьев с обувью</t>
  </si>
  <si>
    <t>Доход после всех вычитаний</t>
  </si>
  <si>
    <t>Доля инвест.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</si>
</sst>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₽&quot;_-;\-* #,##0\ &quot;₽&quot;_-;_-* &quot;-&quot;\ &quot;₽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/>
    <xf numFmtId="0" fontId="0" fillId="3" borderId="0" xfId="0" applyFill="1" applyAlignment="1"/>
    <xf numFmtId="0" fontId="0" fillId="0" borderId="0" xfId="0" applyFill="1"/>
    <xf numFmtId="42" fontId="0" fillId="0" borderId="2" xfId="0" applyNumberFormat="1" applyFill="1" applyBorder="1" applyAlignment="1"/>
    <xf numFmtId="0" fontId="0" fillId="0" borderId="2" xfId="0" applyFill="1" applyBorder="1" applyAlignment="1"/>
    <xf numFmtId="0" fontId="0" fillId="4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2" fontId="0" fillId="0" borderId="1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2" fontId="0" fillId="0" borderId="6" xfId="1" applyFont="1" applyBorder="1" applyAlignment="1">
      <alignment horizontal="center"/>
    </xf>
    <xf numFmtId="42" fontId="0" fillId="0" borderId="7" xfId="1" applyFon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2" borderId="6" xfId="0" applyNumberFormat="1" applyFill="1" applyBorder="1" applyAlignment="1">
      <alignment horizontal="center"/>
    </xf>
    <xf numFmtId="42" fontId="0" fillId="2" borderId="7" xfId="0" applyNumberFormat="1" applyFill="1" applyBorder="1" applyAlignment="1">
      <alignment horizontal="center"/>
    </xf>
    <xf numFmtId="42" fontId="0" fillId="0" borderId="6" xfId="0" applyNumberFormat="1" applyBorder="1" applyAlignment="1">
      <alignment horizontal="center"/>
    </xf>
    <xf numFmtId="42" fontId="0" fillId="0" borderId="7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workbookViewId="0">
      <selection activeCell="S33" sqref="S33"/>
    </sheetView>
  </sheetViews>
  <sheetFormatPr defaultRowHeight="15" x14ac:dyDescent="0.25"/>
  <sheetData>
    <row r="1" spans="1:29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9" x14ac:dyDescent="0.25">
      <c r="A2" s="1" t="s">
        <v>0</v>
      </c>
      <c r="B2" s="11" t="s">
        <v>17</v>
      </c>
      <c r="C2" s="11"/>
      <c r="D2" s="11"/>
      <c r="E2" s="11"/>
      <c r="F2" s="18" t="s">
        <v>7</v>
      </c>
      <c r="G2" s="19"/>
      <c r="H2" s="11" t="s">
        <v>1</v>
      </c>
      <c r="I2" s="11"/>
      <c r="J2" s="18" t="s">
        <v>8</v>
      </c>
      <c r="K2" s="19"/>
      <c r="L2" s="11" t="s">
        <v>9</v>
      </c>
      <c r="M2" s="11"/>
      <c r="N2" s="18" t="s">
        <v>10</v>
      </c>
      <c r="O2" s="19"/>
      <c r="P2" s="11" t="s">
        <v>2</v>
      </c>
      <c r="Q2" s="11"/>
      <c r="R2" s="11"/>
      <c r="S2" s="11" t="s">
        <v>3</v>
      </c>
      <c r="T2" s="11"/>
      <c r="U2" s="11"/>
      <c r="V2" s="11" t="s">
        <v>4</v>
      </c>
      <c r="W2" s="11"/>
      <c r="X2" s="11" t="s">
        <v>5</v>
      </c>
      <c r="Y2" s="11"/>
      <c r="Z2" s="11" t="s">
        <v>6</v>
      </c>
      <c r="AA2" s="11"/>
      <c r="AB2" s="5"/>
      <c r="AC2" s="6"/>
    </row>
    <row r="3" spans="1:29" x14ac:dyDescent="0.25">
      <c r="A3" s="3">
        <v>1</v>
      </c>
      <c r="B3" s="15">
        <v>25000</v>
      </c>
      <c r="C3" s="15"/>
      <c r="D3" s="15"/>
      <c r="E3" s="15"/>
      <c r="F3" s="16">
        <v>30</v>
      </c>
      <c r="G3" s="17"/>
      <c r="H3" s="15">
        <v>6000</v>
      </c>
      <c r="I3" s="15"/>
      <c r="J3" s="16">
        <v>15</v>
      </c>
      <c r="K3" s="17"/>
      <c r="L3" s="15">
        <v>3000</v>
      </c>
      <c r="M3" s="15"/>
      <c r="N3" s="16">
        <v>20</v>
      </c>
      <c r="O3" s="17"/>
      <c r="P3" s="20">
        <v>1</v>
      </c>
      <c r="Q3" s="20"/>
      <c r="R3" s="20"/>
      <c r="S3" s="15">
        <v>35000</v>
      </c>
      <c r="T3" s="15"/>
      <c r="U3" s="15"/>
      <c r="V3" s="15">
        <f>10000*F3</f>
        <v>300000</v>
      </c>
      <c r="W3" s="15"/>
      <c r="X3" s="15">
        <f>20000*P3</f>
        <v>20000</v>
      </c>
      <c r="Y3" s="15"/>
      <c r="Z3" s="15">
        <v>60000</v>
      </c>
      <c r="AA3" s="15"/>
      <c r="AB3" s="21"/>
      <c r="AC3" s="22"/>
    </row>
    <row r="4" spans="1:29" x14ac:dyDescent="0.25">
      <c r="A4" s="3">
        <v>2</v>
      </c>
      <c r="B4" s="15">
        <v>25000</v>
      </c>
      <c r="C4" s="15"/>
      <c r="D4" s="15"/>
      <c r="E4" s="15"/>
      <c r="F4" s="16">
        <v>20</v>
      </c>
      <c r="G4" s="17"/>
      <c r="H4" s="15">
        <v>6000</v>
      </c>
      <c r="I4" s="15"/>
      <c r="J4" s="16">
        <v>15</v>
      </c>
      <c r="K4" s="17"/>
      <c r="L4" s="15">
        <v>3000</v>
      </c>
      <c r="M4" s="15"/>
      <c r="N4" s="16">
        <v>15</v>
      </c>
      <c r="O4" s="17"/>
      <c r="P4" s="20">
        <v>2</v>
      </c>
      <c r="Q4" s="20"/>
      <c r="R4" s="20"/>
      <c r="S4" s="15">
        <v>35000</v>
      </c>
      <c r="T4" s="15"/>
      <c r="U4" s="15"/>
      <c r="V4" s="15">
        <f t="shared" ref="V4:V14" si="0">10000*F4</f>
        <v>200000</v>
      </c>
      <c r="W4" s="15"/>
      <c r="X4" s="15">
        <f>20000*P4</f>
        <v>40000</v>
      </c>
      <c r="Y4" s="15"/>
      <c r="Z4" s="15">
        <v>60000</v>
      </c>
      <c r="AA4" s="15"/>
      <c r="AB4" s="21"/>
      <c r="AC4" s="22"/>
    </row>
    <row r="5" spans="1:29" x14ac:dyDescent="0.25">
      <c r="A5" s="3">
        <v>3</v>
      </c>
      <c r="B5" s="15">
        <v>25000</v>
      </c>
      <c r="C5" s="15"/>
      <c r="D5" s="15"/>
      <c r="E5" s="15"/>
      <c r="F5" s="16">
        <v>30</v>
      </c>
      <c r="G5" s="17"/>
      <c r="H5" s="15">
        <v>6000</v>
      </c>
      <c r="I5" s="15"/>
      <c r="J5" s="16">
        <v>15</v>
      </c>
      <c r="K5" s="17"/>
      <c r="L5" s="15">
        <v>3000</v>
      </c>
      <c r="M5" s="15"/>
      <c r="N5" s="16">
        <v>20</v>
      </c>
      <c r="O5" s="17"/>
      <c r="P5" s="20">
        <v>2</v>
      </c>
      <c r="Q5" s="20"/>
      <c r="R5" s="20"/>
      <c r="S5" s="15">
        <v>35000</v>
      </c>
      <c r="T5" s="15"/>
      <c r="U5" s="15"/>
      <c r="V5" s="15">
        <f t="shared" si="0"/>
        <v>300000</v>
      </c>
      <c r="W5" s="15"/>
      <c r="X5" s="15">
        <f t="shared" ref="X5:X14" si="1">20000*P5</f>
        <v>40000</v>
      </c>
      <c r="Y5" s="15"/>
      <c r="Z5" s="15">
        <v>60000</v>
      </c>
      <c r="AA5" s="15"/>
      <c r="AB5" s="21"/>
      <c r="AC5" s="22"/>
    </row>
    <row r="6" spans="1:29" x14ac:dyDescent="0.25">
      <c r="A6" s="3">
        <v>4</v>
      </c>
      <c r="B6" s="15">
        <v>25000</v>
      </c>
      <c r="C6" s="15"/>
      <c r="D6" s="15"/>
      <c r="E6" s="15"/>
      <c r="F6" s="16">
        <v>20</v>
      </c>
      <c r="G6" s="17"/>
      <c r="H6" s="15">
        <v>6000</v>
      </c>
      <c r="I6" s="15"/>
      <c r="J6" s="16">
        <v>15</v>
      </c>
      <c r="K6" s="17"/>
      <c r="L6" s="15">
        <v>3000</v>
      </c>
      <c r="M6" s="15"/>
      <c r="N6" s="16">
        <v>15</v>
      </c>
      <c r="O6" s="17"/>
      <c r="P6" s="20">
        <v>2</v>
      </c>
      <c r="Q6" s="20"/>
      <c r="R6" s="20"/>
      <c r="S6" s="15">
        <v>35000</v>
      </c>
      <c r="T6" s="15"/>
      <c r="U6" s="15"/>
      <c r="V6" s="15">
        <f t="shared" si="0"/>
        <v>200000</v>
      </c>
      <c r="W6" s="15"/>
      <c r="X6" s="15">
        <f t="shared" si="1"/>
        <v>40000</v>
      </c>
      <c r="Y6" s="15"/>
      <c r="Z6" s="15">
        <v>60000</v>
      </c>
      <c r="AA6" s="15"/>
      <c r="AB6" s="21"/>
      <c r="AC6" s="22"/>
    </row>
    <row r="7" spans="1:29" x14ac:dyDescent="0.25">
      <c r="A7" s="3">
        <v>5</v>
      </c>
      <c r="B7" s="15">
        <v>25000</v>
      </c>
      <c r="C7" s="15"/>
      <c r="D7" s="15"/>
      <c r="E7" s="15"/>
      <c r="F7" s="16">
        <v>30</v>
      </c>
      <c r="G7" s="17"/>
      <c r="H7" s="15">
        <v>6000</v>
      </c>
      <c r="I7" s="15"/>
      <c r="J7" s="16">
        <v>15</v>
      </c>
      <c r="K7" s="17"/>
      <c r="L7" s="15">
        <v>3000</v>
      </c>
      <c r="M7" s="15"/>
      <c r="N7" s="16">
        <v>20</v>
      </c>
      <c r="O7" s="17"/>
      <c r="P7" s="20">
        <v>2</v>
      </c>
      <c r="Q7" s="20"/>
      <c r="R7" s="20"/>
      <c r="S7" s="15">
        <v>35000</v>
      </c>
      <c r="T7" s="15"/>
      <c r="U7" s="15"/>
      <c r="V7" s="15">
        <f t="shared" si="0"/>
        <v>300000</v>
      </c>
      <c r="W7" s="15"/>
      <c r="X7" s="15">
        <f t="shared" si="1"/>
        <v>40000</v>
      </c>
      <c r="Y7" s="15"/>
      <c r="Z7" s="15">
        <v>60000</v>
      </c>
      <c r="AA7" s="15"/>
      <c r="AB7" s="21"/>
      <c r="AC7" s="22"/>
    </row>
    <row r="8" spans="1:29" x14ac:dyDescent="0.25">
      <c r="A8" s="3">
        <v>6</v>
      </c>
      <c r="B8" s="15">
        <v>25000</v>
      </c>
      <c r="C8" s="15"/>
      <c r="D8" s="15"/>
      <c r="E8" s="15"/>
      <c r="F8" s="16">
        <v>20</v>
      </c>
      <c r="G8" s="17"/>
      <c r="H8" s="15">
        <v>6000</v>
      </c>
      <c r="I8" s="15"/>
      <c r="J8" s="16">
        <v>15</v>
      </c>
      <c r="K8" s="17"/>
      <c r="L8" s="15">
        <v>3000</v>
      </c>
      <c r="M8" s="15"/>
      <c r="N8" s="16">
        <v>20</v>
      </c>
      <c r="O8" s="17"/>
      <c r="P8" s="20">
        <v>2</v>
      </c>
      <c r="Q8" s="20"/>
      <c r="R8" s="20"/>
      <c r="S8" s="15">
        <v>35000</v>
      </c>
      <c r="T8" s="15"/>
      <c r="U8" s="15"/>
      <c r="V8" s="15">
        <f t="shared" si="0"/>
        <v>200000</v>
      </c>
      <c r="W8" s="15"/>
      <c r="X8" s="15">
        <f t="shared" si="1"/>
        <v>40000</v>
      </c>
      <c r="Y8" s="15"/>
      <c r="Z8" s="15">
        <v>60000</v>
      </c>
      <c r="AA8" s="15"/>
      <c r="AB8" s="21"/>
      <c r="AC8" s="22"/>
    </row>
    <row r="9" spans="1:29" x14ac:dyDescent="0.25">
      <c r="A9" s="3">
        <v>7</v>
      </c>
      <c r="B9" s="15">
        <v>25000</v>
      </c>
      <c r="C9" s="15"/>
      <c r="D9" s="15"/>
      <c r="E9" s="15"/>
      <c r="F9" s="16">
        <v>30</v>
      </c>
      <c r="G9" s="17"/>
      <c r="H9" s="15">
        <v>6000</v>
      </c>
      <c r="I9" s="15"/>
      <c r="J9" s="16">
        <v>15</v>
      </c>
      <c r="K9" s="17"/>
      <c r="L9" s="15">
        <v>3000</v>
      </c>
      <c r="M9" s="15"/>
      <c r="N9" s="16">
        <v>20</v>
      </c>
      <c r="O9" s="17"/>
      <c r="P9" s="20">
        <v>2</v>
      </c>
      <c r="Q9" s="20"/>
      <c r="R9" s="20"/>
      <c r="S9" s="15">
        <v>35000</v>
      </c>
      <c r="T9" s="15"/>
      <c r="U9" s="15"/>
      <c r="V9" s="15">
        <f t="shared" si="0"/>
        <v>300000</v>
      </c>
      <c r="W9" s="15"/>
      <c r="X9" s="15">
        <f t="shared" si="1"/>
        <v>40000</v>
      </c>
      <c r="Y9" s="15"/>
      <c r="Z9" s="15">
        <v>60000</v>
      </c>
      <c r="AA9" s="15"/>
      <c r="AB9" s="21"/>
      <c r="AC9" s="22"/>
    </row>
    <row r="10" spans="1:29" x14ac:dyDescent="0.25">
      <c r="A10" s="3">
        <v>8</v>
      </c>
      <c r="B10" s="15">
        <v>25000</v>
      </c>
      <c r="C10" s="15"/>
      <c r="D10" s="15"/>
      <c r="E10" s="15"/>
      <c r="F10" s="16">
        <v>20</v>
      </c>
      <c r="G10" s="17"/>
      <c r="H10" s="15">
        <v>6000</v>
      </c>
      <c r="I10" s="15"/>
      <c r="J10" s="16">
        <v>15</v>
      </c>
      <c r="K10" s="17"/>
      <c r="L10" s="15">
        <v>3000</v>
      </c>
      <c r="M10" s="15"/>
      <c r="N10" s="16">
        <v>20</v>
      </c>
      <c r="O10" s="17"/>
      <c r="P10" s="20">
        <v>2</v>
      </c>
      <c r="Q10" s="20"/>
      <c r="R10" s="20"/>
      <c r="S10" s="15">
        <v>35000</v>
      </c>
      <c r="T10" s="15"/>
      <c r="U10" s="15"/>
      <c r="V10" s="15">
        <f t="shared" si="0"/>
        <v>200000</v>
      </c>
      <c r="W10" s="15"/>
      <c r="X10" s="15">
        <f t="shared" si="1"/>
        <v>40000</v>
      </c>
      <c r="Y10" s="15"/>
      <c r="Z10" s="15">
        <v>60000</v>
      </c>
      <c r="AA10" s="15"/>
      <c r="AB10" s="21"/>
      <c r="AC10" s="22"/>
    </row>
    <row r="11" spans="1:29" x14ac:dyDescent="0.25">
      <c r="A11" s="3">
        <v>9</v>
      </c>
      <c r="B11" s="15">
        <v>25000</v>
      </c>
      <c r="C11" s="15"/>
      <c r="D11" s="15"/>
      <c r="E11" s="15"/>
      <c r="F11" s="16">
        <v>30</v>
      </c>
      <c r="G11" s="17"/>
      <c r="H11" s="15">
        <v>6000</v>
      </c>
      <c r="I11" s="15"/>
      <c r="J11" s="16">
        <v>15</v>
      </c>
      <c r="K11" s="17"/>
      <c r="L11" s="15">
        <v>3000</v>
      </c>
      <c r="M11" s="15"/>
      <c r="N11" s="16">
        <v>20</v>
      </c>
      <c r="O11" s="17"/>
      <c r="P11" s="20">
        <v>2</v>
      </c>
      <c r="Q11" s="20"/>
      <c r="R11" s="20"/>
      <c r="S11" s="15">
        <v>35000</v>
      </c>
      <c r="T11" s="15"/>
      <c r="U11" s="15"/>
      <c r="V11" s="15">
        <f t="shared" si="0"/>
        <v>300000</v>
      </c>
      <c r="W11" s="15"/>
      <c r="X11" s="15">
        <f t="shared" si="1"/>
        <v>40000</v>
      </c>
      <c r="Y11" s="15"/>
      <c r="Z11" s="15">
        <v>60000</v>
      </c>
      <c r="AA11" s="15"/>
      <c r="AB11" s="21"/>
      <c r="AC11" s="22"/>
    </row>
    <row r="12" spans="1:29" x14ac:dyDescent="0.25">
      <c r="A12" s="3">
        <v>10</v>
      </c>
      <c r="B12" s="15">
        <v>25000</v>
      </c>
      <c r="C12" s="15"/>
      <c r="D12" s="15"/>
      <c r="E12" s="15"/>
      <c r="F12" s="16">
        <v>20</v>
      </c>
      <c r="G12" s="17"/>
      <c r="H12" s="15">
        <v>6000</v>
      </c>
      <c r="I12" s="15"/>
      <c r="J12" s="16">
        <v>15</v>
      </c>
      <c r="K12" s="17"/>
      <c r="L12" s="15">
        <v>3000</v>
      </c>
      <c r="M12" s="15"/>
      <c r="N12" s="16">
        <v>20</v>
      </c>
      <c r="O12" s="17"/>
      <c r="P12" s="20">
        <v>2</v>
      </c>
      <c r="Q12" s="20"/>
      <c r="R12" s="20"/>
      <c r="S12" s="15">
        <v>35000</v>
      </c>
      <c r="T12" s="15"/>
      <c r="U12" s="15"/>
      <c r="V12" s="15">
        <f t="shared" si="0"/>
        <v>200000</v>
      </c>
      <c r="W12" s="15"/>
      <c r="X12" s="15">
        <f t="shared" si="1"/>
        <v>40000</v>
      </c>
      <c r="Y12" s="15"/>
      <c r="Z12" s="15">
        <v>60000</v>
      </c>
      <c r="AA12" s="15"/>
      <c r="AB12" s="21"/>
      <c r="AC12" s="22"/>
    </row>
    <row r="13" spans="1:29" x14ac:dyDescent="0.25">
      <c r="A13" s="3">
        <v>11</v>
      </c>
      <c r="B13" s="15">
        <v>25000</v>
      </c>
      <c r="C13" s="15"/>
      <c r="D13" s="15"/>
      <c r="E13" s="15"/>
      <c r="F13" s="16">
        <v>30</v>
      </c>
      <c r="G13" s="17"/>
      <c r="H13" s="15">
        <v>6000</v>
      </c>
      <c r="I13" s="15"/>
      <c r="J13" s="16">
        <v>15</v>
      </c>
      <c r="K13" s="17"/>
      <c r="L13" s="15">
        <v>3000</v>
      </c>
      <c r="M13" s="15"/>
      <c r="N13" s="16">
        <v>20</v>
      </c>
      <c r="O13" s="17"/>
      <c r="P13" s="20">
        <v>2</v>
      </c>
      <c r="Q13" s="20"/>
      <c r="R13" s="20"/>
      <c r="S13" s="15">
        <v>35000</v>
      </c>
      <c r="T13" s="15"/>
      <c r="U13" s="15"/>
      <c r="V13" s="15">
        <f t="shared" si="0"/>
        <v>300000</v>
      </c>
      <c r="W13" s="15"/>
      <c r="X13" s="15">
        <f t="shared" si="1"/>
        <v>40000</v>
      </c>
      <c r="Y13" s="15"/>
      <c r="Z13" s="15">
        <v>60000</v>
      </c>
      <c r="AA13" s="15"/>
      <c r="AB13" s="21"/>
      <c r="AC13" s="22"/>
    </row>
    <row r="14" spans="1:29" x14ac:dyDescent="0.25">
      <c r="A14" s="3">
        <v>12</v>
      </c>
      <c r="B14" s="15">
        <v>25000</v>
      </c>
      <c r="C14" s="15"/>
      <c r="D14" s="15"/>
      <c r="E14" s="15"/>
      <c r="F14" s="16">
        <v>25</v>
      </c>
      <c r="G14" s="17"/>
      <c r="H14" s="15">
        <v>6000</v>
      </c>
      <c r="I14" s="15"/>
      <c r="J14" s="16">
        <v>15</v>
      </c>
      <c r="K14" s="17"/>
      <c r="L14" s="15">
        <v>3000</v>
      </c>
      <c r="M14" s="15"/>
      <c r="N14" s="16">
        <v>20</v>
      </c>
      <c r="O14" s="17"/>
      <c r="P14" s="20">
        <v>2</v>
      </c>
      <c r="Q14" s="20"/>
      <c r="R14" s="20"/>
      <c r="S14" s="15">
        <v>35000</v>
      </c>
      <c r="T14" s="15"/>
      <c r="U14" s="15"/>
      <c r="V14" s="15">
        <f t="shared" si="0"/>
        <v>250000</v>
      </c>
      <c r="W14" s="15"/>
      <c r="X14" s="15">
        <f t="shared" si="1"/>
        <v>40000</v>
      </c>
      <c r="Y14" s="15"/>
      <c r="Z14" s="15">
        <v>60000</v>
      </c>
      <c r="AA14" s="15"/>
      <c r="AB14" s="21"/>
      <c r="AC14" s="22"/>
    </row>
    <row r="15" spans="1:29" x14ac:dyDescent="0.25">
      <c r="A15" s="7"/>
      <c r="B15" s="8"/>
      <c r="C15" s="9"/>
      <c r="D15" s="9"/>
      <c r="E15" s="9"/>
      <c r="F15" s="10">
        <f>F3+F4+F6+F5+F7+F8+F9+F10+F11+F12+F13+F14</f>
        <v>305</v>
      </c>
      <c r="G15" s="10"/>
      <c r="H15" s="8"/>
      <c r="I15" s="9"/>
      <c r="J15" s="9"/>
      <c r="K15" s="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"/>
    </row>
    <row r="16" spans="1:29" x14ac:dyDescent="0.25">
      <c r="A16" s="1" t="s">
        <v>0</v>
      </c>
      <c r="B16" s="11" t="s">
        <v>12</v>
      </c>
      <c r="C16" s="11"/>
      <c r="D16" s="18" t="s">
        <v>13</v>
      </c>
      <c r="E16" s="19"/>
      <c r="F16" s="18" t="s">
        <v>14</v>
      </c>
      <c r="G16" s="19"/>
      <c r="H16" s="32" t="s">
        <v>16</v>
      </c>
      <c r="I16" s="33"/>
      <c r="J16" s="34" t="s">
        <v>15</v>
      </c>
      <c r="K16" s="34"/>
      <c r="L16" s="11" t="s">
        <v>19</v>
      </c>
      <c r="M16" s="11"/>
      <c r="N16" s="11" t="s">
        <v>18</v>
      </c>
      <c r="O16" s="11"/>
      <c r="P16" s="11"/>
    </row>
    <row r="17" spans="1:16" x14ac:dyDescent="0.25">
      <c r="A17" s="3">
        <v>1</v>
      </c>
      <c r="B17" s="15">
        <f>(B3*F3)+(H3*J3)+L3*N3</f>
        <v>900000</v>
      </c>
      <c r="C17" s="15"/>
      <c r="D17" s="15">
        <f>S3+V3+X3+Z3</f>
        <v>415000</v>
      </c>
      <c r="E17" s="15"/>
      <c r="F17" s="23">
        <f>B17-D17</f>
        <v>485000</v>
      </c>
      <c r="G17" s="24"/>
      <c r="H17" s="25">
        <f>(F17+F18+F19)</f>
        <v>1250000</v>
      </c>
      <c r="I17" s="20"/>
      <c r="J17" s="25">
        <f>H17/100*87</f>
        <v>1087500</v>
      </c>
      <c r="K17" s="25"/>
      <c r="L17" s="12">
        <f>J29/100*30</f>
        <v>1238445</v>
      </c>
      <c r="M17" s="13"/>
      <c r="N17" s="12">
        <f>J29-L17</f>
        <v>2889705</v>
      </c>
      <c r="O17" s="13"/>
      <c r="P17" s="13"/>
    </row>
    <row r="18" spans="1:16" x14ac:dyDescent="0.25">
      <c r="A18" s="3">
        <v>2</v>
      </c>
      <c r="B18" s="15">
        <f>(B4*F4)+(H4*J4)+L4*N4</f>
        <v>635000</v>
      </c>
      <c r="C18" s="15"/>
      <c r="D18" s="15">
        <f>S4+V4+X4+Z4</f>
        <v>335000</v>
      </c>
      <c r="E18" s="15"/>
      <c r="F18" s="23">
        <f t="shared" ref="F18:F27" si="2">B18-D18</f>
        <v>300000</v>
      </c>
      <c r="G18" s="24"/>
      <c r="H18" s="20"/>
      <c r="I18" s="20"/>
      <c r="J18" s="25"/>
      <c r="K18" s="25"/>
      <c r="L18" s="13"/>
      <c r="M18" s="13"/>
      <c r="N18" s="13"/>
      <c r="O18" s="13"/>
      <c r="P18" s="13"/>
    </row>
    <row r="19" spans="1:16" x14ac:dyDescent="0.25">
      <c r="A19" s="3">
        <v>3</v>
      </c>
      <c r="B19" s="15">
        <f>(B5*F5)+(H5*J5)+L5*N5</f>
        <v>900000</v>
      </c>
      <c r="C19" s="15"/>
      <c r="D19" s="15">
        <f t="shared" ref="D19:D28" si="3">S5+V5+X5+Z5</f>
        <v>435000</v>
      </c>
      <c r="E19" s="15"/>
      <c r="F19" s="23">
        <f t="shared" si="2"/>
        <v>465000</v>
      </c>
      <c r="G19" s="24"/>
      <c r="H19" s="20"/>
      <c r="I19" s="20"/>
      <c r="J19" s="25"/>
      <c r="K19" s="25"/>
      <c r="L19" s="13"/>
      <c r="M19" s="13"/>
      <c r="N19" s="13"/>
      <c r="O19" s="13"/>
      <c r="P19" s="13"/>
    </row>
    <row r="20" spans="1:16" x14ac:dyDescent="0.25">
      <c r="A20" s="3">
        <v>4</v>
      </c>
      <c r="B20" s="15">
        <f>(B6*F6)+(H6*J6)+L6*N6</f>
        <v>635000</v>
      </c>
      <c r="C20" s="15"/>
      <c r="D20" s="15">
        <f t="shared" si="3"/>
        <v>335000</v>
      </c>
      <c r="E20" s="15"/>
      <c r="F20" s="23">
        <f t="shared" si="2"/>
        <v>300000</v>
      </c>
      <c r="G20" s="24"/>
      <c r="H20" s="25">
        <f t="shared" ref="H20" si="4">(F20+F21+F22)</f>
        <v>1080000</v>
      </c>
      <c r="I20" s="20"/>
      <c r="J20" s="25">
        <f t="shared" ref="J20" si="5">H20/100*87</f>
        <v>939600</v>
      </c>
      <c r="K20" s="25"/>
      <c r="L20" s="13"/>
      <c r="M20" s="13"/>
      <c r="N20" s="13"/>
      <c r="O20" s="13"/>
      <c r="P20" s="13"/>
    </row>
    <row r="21" spans="1:16" x14ac:dyDescent="0.25">
      <c r="A21" s="3">
        <v>5</v>
      </c>
      <c r="B21" s="15">
        <f t="shared" ref="B21:B28" si="6">(B7*F7)+(H7*J7)+L7*N7</f>
        <v>900000</v>
      </c>
      <c r="C21" s="15"/>
      <c r="D21" s="15">
        <f t="shared" si="3"/>
        <v>435000</v>
      </c>
      <c r="E21" s="15"/>
      <c r="F21" s="23">
        <f t="shared" si="2"/>
        <v>465000</v>
      </c>
      <c r="G21" s="24"/>
      <c r="H21" s="20"/>
      <c r="I21" s="20"/>
      <c r="J21" s="25"/>
      <c r="K21" s="25"/>
      <c r="L21" s="13"/>
      <c r="M21" s="13"/>
      <c r="N21" s="13"/>
      <c r="O21" s="13"/>
      <c r="P21" s="13"/>
    </row>
    <row r="22" spans="1:16" x14ac:dyDescent="0.25">
      <c r="A22" s="3">
        <v>6</v>
      </c>
      <c r="B22" s="15">
        <f t="shared" si="6"/>
        <v>650000</v>
      </c>
      <c r="C22" s="15"/>
      <c r="D22" s="15">
        <f t="shared" si="3"/>
        <v>335000</v>
      </c>
      <c r="E22" s="15"/>
      <c r="F22" s="23">
        <f t="shared" si="2"/>
        <v>315000</v>
      </c>
      <c r="G22" s="24"/>
      <c r="H22" s="20"/>
      <c r="I22" s="20"/>
      <c r="J22" s="25"/>
      <c r="K22" s="25"/>
      <c r="L22" s="13"/>
      <c r="M22" s="13"/>
      <c r="N22" s="13"/>
      <c r="O22" s="13"/>
      <c r="P22" s="13"/>
    </row>
    <row r="23" spans="1:16" x14ac:dyDescent="0.25">
      <c r="A23" s="3">
        <v>7</v>
      </c>
      <c r="B23" s="15">
        <f>(B9*F9)+(H9*J9)+L9*N9</f>
        <v>900000</v>
      </c>
      <c r="C23" s="15"/>
      <c r="D23" s="15">
        <f>S9+V9+X9+Z9</f>
        <v>435000</v>
      </c>
      <c r="E23" s="15"/>
      <c r="F23" s="23">
        <f>B23-D23</f>
        <v>465000</v>
      </c>
      <c r="G23" s="24"/>
      <c r="H23" s="25">
        <f t="shared" ref="H23" si="7">(F23+F24+F25)</f>
        <v>1245000</v>
      </c>
      <c r="I23" s="20"/>
      <c r="J23" s="25">
        <f t="shared" ref="J23" si="8">H23/100*87</f>
        <v>1083150</v>
      </c>
      <c r="K23" s="25"/>
      <c r="L23" s="13"/>
      <c r="M23" s="13"/>
      <c r="N23" s="13"/>
      <c r="O23" s="13"/>
      <c r="P23" s="13"/>
    </row>
    <row r="24" spans="1:16" x14ac:dyDescent="0.25">
      <c r="A24" s="3">
        <v>8</v>
      </c>
      <c r="B24" s="15">
        <f t="shared" si="6"/>
        <v>650000</v>
      </c>
      <c r="C24" s="15"/>
      <c r="D24" s="15">
        <f t="shared" si="3"/>
        <v>335000</v>
      </c>
      <c r="E24" s="15"/>
      <c r="F24" s="23">
        <f t="shared" si="2"/>
        <v>315000</v>
      </c>
      <c r="G24" s="24"/>
      <c r="H24" s="20"/>
      <c r="I24" s="20"/>
      <c r="J24" s="25"/>
      <c r="K24" s="25"/>
      <c r="L24" s="13"/>
      <c r="M24" s="13"/>
      <c r="N24" s="13"/>
      <c r="O24" s="13"/>
      <c r="P24" s="13"/>
    </row>
    <row r="25" spans="1:16" x14ac:dyDescent="0.25">
      <c r="A25" s="3">
        <v>9</v>
      </c>
      <c r="B25" s="15">
        <f t="shared" si="6"/>
        <v>900000</v>
      </c>
      <c r="C25" s="15"/>
      <c r="D25" s="15">
        <f t="shared" si="3"/>
        <v>435000</v>
      </c>
      <c r="E25" s="15"/>
      <c r="F25" s="23">
        <f t="shared" si="2"/>
        <v>465000</v>
      </c>
      <c r="G25" s="24"/>
      <c r="H25" s="20"/>
      <c r="I25" s="20"/>
      <c r="J25" s="25"/>
      <c r="K25" s="25"/>
      <c r="L25" s="13"/>
      <c r="M25" s="13"/>
      <c r="N25" s="13"/>
      <c r="O25" s="13"/>
      <c r="P25" s="13"/>
    </row>
    <row r="26" spans="1:16" x14ac:dyDescent="0.25">
      <c r="A26" s="3">
        <v>10</v>
      </c>
      <c r="B26" s="15">
        <f t="shared" si="6"/>
        <v>650000</v>
      </c>
      <c r="C26" s="15"/>
      <c r="D26" s="15">
        <f t="shared" si="3"/>
        <v>335000</v>
      </c>
      <c r="E26" s="15"/>
      <c r="F26" s="23">
        <f t="shared" si="2"/>
        <v>315000</v>
      </c>
      <c r="G26" s="24"/>
      <c r="H26" s="25">
        <f t="shared" ref="H26" si="9">(F26+F27+F28)</f>
        <v>1170000</v>
      </c>
      <c r="I26" s="20"/>
      <c r="J26" s="25">
        <f t="shared" ref="J26" si="10">H26/100*87</f>
        <v>1017900</v>
      </c>
      <c r="K26" s="25"/>
      <c r="L26" s="13"/>
      <c r="M26" s="13"/>
      <c r="N26" s="13"/>
      <c r="O26" s="13"/>
      <c r="P26" s="13"/>
    </row>
    <row r="27" spans="1:16" x14ac:dyDescent="0.25">
      <c r="A27" s="3">
        <v>11</v>
      </c>
      <c r="B27" s="15">
        <f t="shared" si="6"/>
        <v>900000</v>
      </c>
      <c r="C27" s="15"/>
      <c r="D27" s="15">
        <f t="shared" si="3"/>
        <v>435000</v>
      </c>
      <c r="E27" s="15"/>
      <c r="F27" s="23">
        <f t="shared" si="2"/>
        <v>465000</v>
      </c>
      <c r="G27" s="24"/>
      <c r="H27" s="20"/>
      <c r="I27" s="20"/>
      <c r="J27" s="25"/>
      <c r="K27" s="25"/>
      <c r="L27" s="13"/>
      <c r="M27" s="13"/>
      <c r="N27" s="13"/>
      <c r="O27" s="13"/>
      <c r="P27" s="13"/>
    </row>
    <row r="28" spans="1:16" x14ac:dyDescent="0.25">
      <c r="A28" s="3">
        <v>12</v>
      </c>
      <c r="B28" s="15">
        <f t="shared" si="6"/>
        <v>775000</v>
      </c>
      <c r="C28" s="15"/>
      <c r="D28" s="15">
        <f t="shared" si="3"/>
        <v>385000</v>
      </c>
      <c r="E28" s="15"/>
      <c r="F28" s="23">
        <f>B28-D28</f>
        <v>390000</v>
      </c>
      <c r="G28" s="24"/>
      <c r="H28" s="20"/>
      <c r="I28" s="20"/>
      <c r="J28" s="25"/>
      <c r="K28" s="25"/>
      <c r="L28" s="13"/>
      <c r="M28" s="13"/>
      <c r="N28" s="13"/>
      <c r="O28" s="13"/>
      <c r="P28" s="13"/>
    </row>
    <row r="29" spans="1:16" x14ac:dyDescent="0.25">
      <c r="A29" s="11" t="s">
        <v>11</v>
      </c>
      <c r="B29" s="11"/>
      <c r="C29" s="11"/>
      <c r="D29" s="11"/>
      <c r="E29" s="11"/>
      <c r="F29" s="23">
        <f>F17+F18+F19+F20+F21+F22+F23+F24+F25+F26+F27+F28</f>
        <v>4745000</v>
      </c>
      <c r="G29" s="24"/>
      <c r="H29" s="26"/>
      <c r="I29" s="27"/>
      <c r="J29" s="28">
        <f>J17+J20+J23+J26</f>
        <v>4128150</v>
      </c>
      <c r="K29" s="29"/>
      <c r="L29" s="14"/>
      <c r="M29" s="14"/>
      <c r="N29" s="14"/>
      <c r="O29" s="14"/>
      <c r="P29" s="14"/>
    </row>
  </sheetData>
  <mergeCells count="214">
    <mergeCell ref="J23:K25"/>
    <mergeCell ref="H26:I28"/>
    <mergeCell ref="J26:K28"/>
    <mergeCell ref="H29:I29"/>
    <mergeCell ref="J29:K29"/>
    <mergeCell ref="F28:G28"/>
    <mergeCell ref="F29:G29"/>
    <mergeCell ref="A1:AA1"/>
    <mergeCell ref="H16:I16"/>
    <mergeCell ref="J16:K16"/>
    <mergeCell ref="H17:I19"/>
    <mergeCell ref="J17:K19"/>
    <mergeCell ref="H20:I22"/>
    <mergeCell ref="J20:K22"/>
    <mergeCell ref="H23:I25"/>
    <mergeCell ref="F22:G22"/>
    <mergeCell ref="F23:G23"/>
    <mergeCell ref="F24:G24"/>
    <mergeCell ref="F25:G25"/>
    <mergeCell ref="F26:G26"/>
    <mergeCell ref="F27:G27"/>
    <mergeCell ref="D27:E27"/>
    <mergeCell ref="D28:E28"/>
    <mergeCell ref="A29:E29"/>
    <mergeCell ref="F19:G19"/>
    <mergeCell ref="F20:G20"/>
    <mergeCell ref="F21:G21"/>
    <mergeCell ref="D21:E21"/>
    <mergeCell ref="D22:E22"/>
    <mergeCell ref="D17:E17"/>
    <mergeCell ref="D18:E18"/>
    <mergeCell ref="D19:E19"/>
    <mergeCell ref="D20:E20"/>
    <mergeCell ref="D24:E24"/>
    <mergeCell ref="D25:E25"/>
    <mergeCell ref="D26:E26"/>
    <mergeCell ref="B24:C24"/>
    <mergeCell ref="B25:C25"/>
    <mergeCell ref="B26:C26"/>
    <mergeCell ref="B27:C27"/>
    <mergeCell ref="B28:C28"/>
    <mergeCell ref="D16:E16"/>
    <mergeCell ref="B18:C18"/>
    <mergeCell ref="B19:C19"/>
    <mergeCell ref="B20:C20"/>
    <mergeCell ref="B21:C21"/>
    <mergeCell ref="B22:C22"/>
    <mergeCell ref="B23:C23"/>
    <mergeCell ref="AB11:AC11"/>
    <mergeCell ref="AB12:AC12"/>
    <mergeCell ref="AB13:AC13"/>
    <mergeCell ref="AB14:AC14"/>
    <mergeCell ref="B17:C17"/>
    <mergeCell ref="B16:C16"/>
    <mergeCell ref="N13:O13"/>
    <mergeCell ref="N14:O14"/>
    <mergeCell ref="Z13:AA13"/>
    <mergeCell ref="Z14:AA14"/>
    <mergeCell ref="X13:Y13"/>
    <mergeCell ref="X14:Y14"/>
    <mergeCell ref="S13:U13"/>
    <mergeCell ref="S14:U14"/>
    <mergeCell ref="D23:E23"/>
    <mergeCell ref="F16:G16"/>
    <mergeCell ref="F17:G17"/>
    <mergeCell ref="F18:G18"/>
    <mergeCell ref="AB3:AC3"/>
    <mergeCell ref="AB4:AC4"/>
    <mergeCell ref="AB5:AC5"/>
    <mergeCell ref="AB6:AC6"/>
    <mergeCell ref="AB7:AC7"/>
    <mergeCell ref="AB8:AC8"/>
    <mergeCell ref="AB9:AC9"/>
    <mergeCell ref="AB10:AC10"/>
    <mergeCell ref="N12:O12"/>
    <mergeCell ref="N6:O6"/>
    <mergeCell ref="N7:O7"/>
    <mergeCell ref="N8:O8"/>
    <mergeCell ref="N9:O9"/>
    <mergeCell ref="N10:O10"/>
    <mergeCell ref="N11:O11"/>
    <mergeCell ref="Z9:AA9"/>
    <mergeCell ref="Z10:AA10"/>
    <mergeCell ref="Z11:AA11"/>
    <mergeCell ref="Z12:AA12"/>
    <mergeCell ref="X12:Y12"/>
    <mergeCell ref="S10:U10"/>
    <mergeCell ref="S11:U11"/>
    <mergeCell ref="S12:U12"/>
    <mergeCell ref="V4:W4"/>
    <mergeCell ref="N2:O2"/>
    <mergeCell ref="N3:O3"/>
    <mergeCell ref="N4:O4"/>
    <mergeCell ref="N5:O5"/>
    <mergeCell ref="J3:K3"/>
    <mergeCell ref="J4:K4"/>
    <mergeCell ref="J5:K5"/>
    <mergeCell ref="L14:M14"/>
    <mergeCell ref="L8:M8"/>
    <mergeCell ref="L9:M9"/>
    <mergeCell ref="L10:M10"/>
    <mergeCell ref="L11:M11"/>
    <mergeCell ref="L12:M12"/>
    <mergeCell ref="L13:M13"/>
    <mergeCell ref="F14:G14"/>
    <mergeCell ref="F2:G2"/>
    <mergeCell ref="F3:G3"/>
    <mergeCell ref="F4:G4"/>
    <mergeCell ref="F5:G5"/>
    <mergeCell ref="J10:K10"/>
    <mergeCell ref="J11:K11"/>
    <mergeCell ref="J12:K12"/>
    <mergeCell ref="J13:K13"/>
    <mergeCell ref="J14:K14"/>
    <mergeCell ref="Z2:AA2"/>
    <mergeCell ref="Z3:AA3"/>
    <mergeCell ref="Z4:AA4"/>
    <mergeCell ref="Z5:AA5"/>
    <mergeCell ref="Z6:AA6"/>
    <mergeCell ref="Z7:AA7"/>
    <mergeCell ref="Z8:AA8"/>
    <mergeCell ref="V14:W14"/>
    <mergeCell ref="X3:Y3"/>
    <mergeCell ref="X4:Y4"/>
    <mergeCell ref="X5:Y5"/>
    <mergeCell ref="X6:Y6"/>
    <mergeCell ref="X7:Y7"/>
    <mergeCell ref="X8:Y8"/>
    <mergeCell ref="X9:Y9"/>
    <mergeCell ref="X10:Y10"/>
    <mergeCell ref="X11:Y11"/>
    <mergeCell ref="V8:W8"/>
    <mergeCell ref="V9:W9"/>
    <mergeCell ref="V10:W10"/>
    <mergeCell ref="V11:W11"/>
    <mergeCell ref="V12:W12"/>
    <mergeCell ref="V13:W13"/>
    <mergeCell ref="V3:W3"/>
    <mergeCell ref="P12:R12"/>
    <mergeCell ref="P13:R13"/>
    <mergeCell ref="P14:R14"/>
    <mergeCell ref="S3:U3"/>
    <mergeCell ref="S4:U4"/>
    <mergeCell ref="S5:U5"/>
    <mergeCell ref="S6:U6"/>
    <mergeCell ref="S7:U7"/>
    <mergeCell ref="S8:U8"/>
    <mergeCell ref="S9:U9"/>
    <mergeCell ref="P3:R3"/>
    <mergeCell ref="P4:R4"/>
    <mergeCell ref="P5:R5"/>
    <mergeCell ref="P6:R6"/>
    <mergeCell ref="P7:R7"/>
    <mergeCell ref="P8:R8"/>
    <mergeCell ref="P9:R9"/>
    <mergeCell ref="P10:R10"/>
    <mergeCell ref="P11:R11"/>
    <mergeCell ref="L3:M3"/>
    <mergeCell ref="L4:M4"/>
    <mergeCell ref="L5:M5"/>
    <mergeCell ref="L6:M6"/>
    <mergeCell ref="L7:M7"/>
    <mergeCell ref="J9:K9"/>
    <mergeCell ref="V5:W5"/>
    <mergeCell ref="V6:W6"/>
    <mergeCell ref="V7:W7"/>
    <mergeCell ref="B14:E14"/>
    <mergeCell ref="H3:I3"/>
    <mergeCell ref="H4:I4"/>
    <mergeCell ref="H5:I5"/>
    <mergeCell ref="H6:I6"/>
    <mergeCell ref="H7:I7"/>
    <mergeCell ref="H8:I8"/>
    <mergeCell ref="H9:I9"/>
    <mergeCell ref="B6:E6"/>
    <mergeCell ref="B7:E7"/>
    <mergeCell ref="B8:E8"/>
    <mergeCell ref="B9:E9"/>
    <mergeCell ref="B10:E10"/>
    <mergeCell ref="B11:E11"/>
    <mergeCell ref="H10:I10"/>
    <mergeCell ref="H11:I11"/>
    <mergeCell ref="H12:I12"/>
    <mergeCell ref="H13:I13"/>
    <mergeCell ref="H14:I14"/>
    <mergeCell ref="F9:G9"/>
    <mergeCell ref="F10:G10"/>
    <mergeCell ref="F11:G11"/>
    <mergeCell ref="F12:G12"/>
    <mergeCell ref="F13:G13"/>
    <mergeCell ref="F15:G15"/>
    <mergeCell ref="L16:M16"/>
    <mergeCell ref="N16:P16"/>
    <mergeCell ref="L17:M29"/>
    <mergeCell ref="N17:P29"/>
    <mergeCell ref="S2:U2"/>
    <mergeCell ref="V2:W2"/>
    <mergeCell ref="X2:Y2"/>
    <mergeCell ref="B3:E3"/>
    <mergeCell ref="B4:E4"/>
    <mergeCell ref="B5:E5"/>
    <mergeCell ref="J6:K6"/>
    <mergeCell ref="J7:K7"/>
    <mergeCell ref="J8:K8"/>
    <mergeCell ref="B2:E2"/>
    <mergeCell ref="H2:I2"/>
    <mergeCell ref="L2:M2"/>
    <mergeCell ref="J2:K2"/>
    <mergeCell ref="P2:R2"/>
    <mergeCell ref="F6:G6"/>
    <mergeCell ref="F7:G7"/>
    <mergeCell ref="F8:G8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0AB6-5085-4606-9527-F154B21150CC}">
  <dimension ref="A1:AA29"/>
  <sheetViews>
    <sheetView workbookViewId="0">
      <selection activeCell="G39" sqref="G39:G40"/>
    </sheetView>
  </sheetViews>
  <sheetFormatPr defaultRowHeight="15" x14ac:dyDescent="0.25"/>
  <sheetData>
    <row r="1" spans="1:27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x14ac:dyDescent="0.25">
      <c r="A2" s="2" t="s">
        <v>0</v>
      </c>
      <c r="B2" s="11" t="s">
        <v>17</v>
      </c>
      <c r="C2" s="11"/>
      <c r="D2" s="11"/>
      <c r="E2" s="11"/>
      <c r="F2" s="18" t="s">
        <v>7</v>
      </c>
      <c r="G2" s="19"/>
      <c r="H2" s="11" t="s">
        <v>1</v>
      </c>
      <c r="I2" s="11"/>
      <c r="J2" s="18" t="s">
        <v>8</v>
      </c>
      <c r="K2" s="19"/>
      <c r="L2" s="11" t="s">
        <v>9</v>
      </c>
      <c r="M2" s="11"/>
      <c r="N2" s="18" t="s">
        <v>10</v>
      </c>
      <c r="O2" s="19"/>
      <c r="P2" s="11" t="s">
        <v>2</v>
      </c>
      <c r="Q2" s="11"/>
      <c r="R2" s="11"/>
      <c r="S2" s="11" t="s">
        <v>3</v>
      </c>
      <c r="T2" s="11"/>
      <c r="U2" s="11"/>
      <c r="V2" s="11" t="s">
        <v>4</v>
      </c>
      <c r="W2" s="11"/>
      <c r="X2" s="11" t="s">
        <v>5</v>
      </c>
      <c r="Y2" s="11"/>
      <c r="Z2" s="11" t="s">
        <v>6</v>
      </c>
      <c r="AA2" s="11"/>
    </row>
    <row r="3" spans="1:27" x14ac:dyDescent="0.25">
      <c r="A3" s="4">
        <v>1</v>
      </c>
      <c r="B3" s="15">
        <v>20000</v>
      </c>
      <c r="C3" s="15"/>
      <c r="D3" s="15"/>
      <c r="E3" s="15"/>
      <c r="F3" s="16">
        <v>25</v>
      </c>
      <c r="G3" s="17"/>
      <c r="H3" s="15">
        <v>6000</v>
      </c>
      <c r="I3" s="15"/>
      <c r="J3" s="16">
        <v>15</v>
      </c>
      <c r="K3" s="17"/>
      <c r="L3" s="15">
        <v>3000</v>
      </c>
      <c r="M3" s="15"/>
      <c r="N3" s="16">
        <v>20</v>
      </c>
      <c r="O3" s="17"/>
      <c r="P3" s="20">
        <v>1</v>
      </c>
      <c r="Q3" s="20"/>
      <c r="R3" s="20"/>
      <c r="S3" s="15">
        <v>25000</v>
      </c>
      <c r="T3" s="15"/>
      <c r="U3" s="15"/>
      <c r="V3" s="15">
        <f>10000*F3</f>
        <v>250000</v>
      </c>
      <c r="W3" s="15"/>
      <c r="X3" s="15">
        <f>20000*P3</f>
        <v>20000</v>
      </c>
      <c r="Y3" s="15"/>
      <c r="Z3" s="15">
        <v>60000</v>
      </c>
      <c r="AA3" s="15"/>
    </row>
    <row r="4" spans="1:27" x14ac:dyDescent="0.25">
      <c r="A4" s="4">
        <v>2</v>
      </c>
      <c r="B4" s="15">
        <v>20000</v>
      </c>
      <c r="C4" s="15"/>
      <c r="D4" s="15"/>
      <c r="E4" s="15"/>
      <c r="F4" s="16">
        <v>20</v>
      </c>
      <c r="G4" s="17"/>
      <c r="H4" s="15">
        <v>6000</v>
      </c>
      <c r="I4" s="15"/>
      <c r="J4" s="16">
        <v>15</v>
      </c>
      <c r="K4" s="17"/>
      <c r="L4" s="15">
        <v>3000</v>
      </c>
      <c r="M4" s="15"/>
      <c r="N4" s="16">
        <v>15</v>
      </c>
      <c r="O4" s="17"/>
      <c r="P4" s="20">
        <v>2</v>
      </c>
      <c r="Q4" s="20"/>
      <c r="R4" s="20"/>
      <c r="S4" s="15">
        <v>25000</v>
      </c>
      <c r="T4" s="15"/>
      <c r="U4" s="15"/>
      <c r="V4" s="15">
        <f t="shared" ref="V4:V14" si="0">10000*F4</f>
        <v>200000</v>
      </c>
      <c r="W4" s="15"/>
      <c r="X4" s="15">
        <f>20000*P4</f>
        <v>40000</v>
      </c>
      <c r="Y4" s="15"/>
      <c r="Z4" s="15">
        <v>60000</v>
      </c>
      <c r="AA4" s="15"/>
    </row>
    <row r="5" spans="1:27" x14ac:dyDescent="0.25">
      <c r="A5" s="4">
        <v>3</v>
      </c>
      <c r="B5" s="15">
        <v>20000</v>
      </c>
      <c r="C5" s="15"/>
      <c r="D5" s="15"/>
      <c r="E5" s="15"/>
      <c r="F5" s="16">
        <v>25</v>
      </c>
      <c r="G5" s="17"/>
      <c r="H5" s="15">
        <v>6000</v>
      </c>
      <c r="I5" s="15"/>
      <c r="J5" s="16">
        <v>15</v>
      </c>
      <c r="K5" s="17"/>
      <c r="L5" s="15">
        <v>3000</v>
      </c>
      <c r="M5" s="15"/>
      <c r="N5" s="16">
        <v>20</v>
      </c>
      <c r="O5" s="17"/>
      <c r="P5" s="20">
        <v>2</v>
      </c>
      <c r="Q5" s="20"/>
      <c r="R5" s="20"/>
      <c r="S5" s="15">
        <v>25000</v>
      </c>
      <c r="T5" s="15"/>
      <c r="U5" s="15"/>
      <c r="V5" s="15">
        <f t="shared" si="0"/>
        <v>250000</v>
      </c>
      <c r="W5" s="15"/>
      <c r="X5" s="15">
        <f t="shared" ref="X5:X14" si="1">20000*P5</f>
        <v>40000</v>
      </c>
      <c r="Y5" s="15"/>
      <c r="Z5" s="15">
        <v>60000</v>
      </c>
      <c r="AA5" s="15"/>
    </row>
    <row r="6" spans="1:27" x14ac:dyDescent="0.25">
      <c r="A6" s="4">
        <v>4</v>
      </c>
      <c r="B6" s="15">
        <v>20000</v>
      </c>
      <c r="C6" s="15"/>
      <c r="D6" s="15"/>
      <c r="E6" s="15"/>
      <c r="F6" s="16">
        <v>20</v>
      </c>
      <c r="G6" s="17"/>
      <c r="H6" s="15">
        <v>6000</v>
      </c>
      <c r="I6" s="15"/>
      <c r="J6" s="16">
        <v>15</v>
      </c>
      <c r="K6" s="17"/>
      <c r="L6" s="15">
        <v>3000</v>
      </c>
      <c r="M6" s="15"/>
      <c r="N6" s="16">
        <v>15</v>
      </c>
      <c r="O6" s="17"/>
      <c r="P6" s="20">
        <v>2</v>
      </c>
      <c r="Q6" s="20"/>
      <c r="R6" s="20"/>
      <c r="S6" s="15">
        <v>25000</v>
      </c>
      <c r="T6" s="15"/>
      <c r="U6" s="15"/>
      <c r="V6" s="15">
        <f t="shared" si="0"/>
        <v>200000</v>
      </c>
      <c r="W6" s="15"/>
      <c r="X6" s="15">
        <f t="shared" si="1"/>
        <v>40000</v>
      </c>
      <c r="Y6" s="15"/>
      <c r="Z6" s="15">
        <v>60000</v>
      </c>
      <c r="AA6" s="15"/>
    </row>
    <row r="7" spans="1:27" x14ac:dyDescent="0.25">
      <c r="A7" s="4">
        <v>5</v>
      </c>
      <c r="B7" s="15">
        <v>20000</v>
      </c>
      <c r="C7" s="15"/>
      <c r="D7" s="15"/>
      <c r="E7" s="15"/>
      <c r="F7" s="16">
        <v>25</v>
      </c>
      <c r="G7" s="17"/>
      <c r="H7" s="15">
        <v>6000</v>
      </c>
      <c r="I7" s="15"/>
      <c r="J7" s="16">
        <v>15</v>
      </c>
      <c r="K7" s="17"/>
      <c r="L7" s="15">
        <v>3000</v>
      </c>
      <c r="M7" s="15"/>
      <c r="N7" s="16">
        <v>20</v>
      </c>
      <c r="O7" s="17"/>
      <c r="P7" s="20">
        <v>2</v>
      </c>
      <c r="Q7" s="20"/>
      <c r="R7" s="20"/>
      <c r="S7" s="15">
        <v>25000</v>
      </c>
      <c r="T7" s="15"/>
      <c r="U7" s="15"/>
      <c r="V7" s="15">
        <f t="shared" si="0"/>
        <v>250000</v>
      </c>
      <c r="W7" s="15"/>
      <c r="X7" s="15">
        <f t="shared" si="1"/>
        <v>40000</v>
      </c>
      <c r="Y7" s="15"/>
      <c r="Z7" s="15">
        <v>60000</v>
      </c>
      <c r="AA7" s="15"/>
    </row>
    <row r="8" spans="1:27" x14ac:dyDescent="0.25">
      <c r="A8" s="4">
        <v>6</v>
      </c>
      <c r="B8" s="15">
        <v>20000</v>
      </c>
      <c r="C8" s="15"/>
      <c r="D8" s="15"/>
      <c r="E8" s="15"/>
      <c r="F8" s="16">
        <v>20</v>
      </c>
      <c r="G8" s="17"/>
      <c r="H8" s="15">
        <v>6000</v>
      </c>
      <c r="I8" s="15"/>
      <c r="J8" s="16">
        <v>15</v>
      </c>
      <c r="K8" s="17"/>
      <c r="L8" s="15">
        <v>3000</v>
      </c>
      <c r="M8" s="15"/>
      <c r="N8" s="16">
        <v>20</v>
      </c>
      <c r="O8" s="17"/>
      <c r="P8" s="20">
        <v>2</v>
      </c>
      <c r="Q8" s="20"/>
      <c r="R8" s="20"/>
      <c r="S8" s="15">
        <v>25000</v>
      </c>
      <c r="T8" s="15"/>
      <c r="U8" s="15"/>
      <c r="V8" s="15">
        <f t="shared" si="0"/>
        <v>200000</v>
      </c>
      <c r="W8" s="15"/>
      <c r="X8" s="15">
        <f t="shared" si="1"/>
        <v>40000</v>
      </c>
      <c r="Y8" s="15"/>
      <c r="Z8" s="15">
        <v>60000</v>
      </c>
      <c r="AA8" s="15"/>
    </row>
    <row r="9" spans="1:27" x14ac:dyDescent="0.25">
      <c r="A9" s="4">
        <v>7</v>
      </c>
      <c r="B9" s="15">
        <v>20000</v>
      </c>
      <c r="C9" s="15"/>
      <c r="D9" s="15"/>
      <c r="E9" s="15"/>
      <c r="F9" s="16">
        <v>25</v>
      </c>
      <c r="G9" s="17"/>
      <c r="H9" s="15">
        <v>6000</v>
      </c>
      <c r="I9" s="15"/>
      <c r="J9" s="16">
        <v>15</v>
      </c>
      <c r="K9" s="17"/>
      <c r="L9" s="15">
        <v>3000</v>
      </c>
      <c r="M9" s="15"/>
      <c r="N9" s="16">
        <v>20</v>
      </c>
      <c r="O9" s="17"/>
      <c r="P9" s="20">
        <v>2</v>
      </c>
      <c r="Q9" s="20"/>
      <c r="R9" s="20"/>
      <c r="S9" s="15">
        <v>25000</v>
      </c>
      <c r="T9" s="15"/>
      <c r="U9" s="15"/>
      <c r="V9" s="15">
        <f t="shared" si="0"/>
        <v>250000</v>
      </c>
      <c r="W9" s="15"/>
      <c r="X9" s="15">
        <f t="shared" si="1"/>
        <v>40000</v>
      </c>
      <c r="Y9" s="15"/>
      <c r="Z9" s="15">
        <v>60000</v>
      </c>
      <c r="AA9" s="15"/>
    </row>
    <row r="10" spans="1:27" x14ac:dyDescent="0.25">
      <c r="A10" s="4">
        <v>8</v>
      </c>
      <c r="B10" s="15">
        <v>20000</v>
      </c>
      <c r="C10" s="15"/>
      <c r="D10" s="15"/>
      <c r="E10" s="15"/>
      <c r="F10" s="16">
        <v>20</v>
      </c>
      <c r="G10" s="17"/>
      <c r="H10" s="15">
        <v>6000</v>
      </c>
      <c r="I10" s="15"/>
      <c r="J10" s="16">
        <v>15</v>
      </c>
      <c r="K10" s="17"/>
      <c r="L10" s="15">
        <v>3000</v>
      </c>
      <c r="M10" s="15"/>
      <c r="N10" s="16">
        <v>20</v>
      </c>
      <c r="O10" s="17"/>
      <c r="P10" s="20">
        <v>2</v>
      </c>
      <c r="Q10" s="20"/>
      <c r="R10" s="20"/>
      <c r="S10" s="15">
        <v>25000</v>
      </c>
      <c r="T10" s="15"/>
      <c r="U10" s="15"/>
      <c r="V10" s="15">
        <f t="shared" si="0"/>
        <v>200000</v>
      </c>
      <c r="W10" s="15"/>
      <c r="X10" s="15">
        <f t="shared" si="1"/>
        <v>40000</v>
      </c>
      <c r="Y10" s="15"/>
      <c r="Z10" s="15">
        <v>60000</v>
      </c>
      <c r="AA10" s="15"/>
    </row>
    <row r="11" spans="1:27" x14ac:dyDescent="0.25">
      <c r="A11" s="4">
        <v>9</v>
      </c>
      <c r="B11" s="15">
        <v>20000</v>
      </c>
      <c r="C11" s="15"/>
      <c r="D11" s="15"/>
      <c r="E11" s="15"/>
      <c r="F11" s="16">
        <v>25</v>
      </c>
      <c r="G11" s="17"/>
      <c r="H11" s="15">
        <v>6000</v>
      </c>
      <c r="I11" s="15"/>
      <c r="J11" s="16">
        <v>15</v>
      </c>
      <c r="K11" s="17"/>
      <c r="L11" s="15">
        <v>3000</v>
      </c>
      <c r="M11" s="15"/>
      <c r="N11" s="16">
        <v>20</v>
      </c>
      <c r="O11" s="17"/>
      <c r="P11" s="20">
        <v>2</v>
      </c>
      <c r="Q11" s="20"/>
      <c r="R11" s="20"/>
      <c r="S11" s="15">
        <v>25000</v>
      </c>
      <c r="T11" s="15"/>
      <c r="U11" s="15"/>
      <c r="V11" s="15">
        <f t="shared" si="0"/>
        <v>250000</v>
      </c>
      <c r="W11" s="15"/>
      <c r="X11" s="15">
        <f t="shared" si="1"/>
        <v>40000</v>
      </c>
      <c r="Y11" s="15"/>
      <c r="Z11" s="15">
        <v>60000</v>
      </c>
      <c r="AA11" s="15"/>
    </row>
    <row r="12" spans="1:27" x14ac:dyDescent="0.25">
      <c r="A12" s="4">
        <v>10</v>
      </c>
      <c r="B12" s="15">
        <v>20000</v>
      </c>
      <c r="C12" s="15"/>
      <c r="D12" s="15"/>
      <c r="E12" s="15"/>
      <c r="F12" s="16">
        <v>20</v>
      </c>
      <c r="G12" s="17"/>
      <c r="H12" s="15">
        <v>6000</v>
      </c>
      <c r="I12" s="15"/>
      <c r="J12" s="16">
        <v>15</v>
      </c>
      <c r="K12" s="17"/>
      <c r="L12" s="15">
        <v>3000</v>
      </c>
      <c r="M12" s="15"/>
      <c r="N12" s="16">
        <v>20</v>
      </c>
      <c r="O12" s="17"/>
      <c r="P12" s="20">
        <v>2</v>
      </c>
      <c r="Q12" s="20"/>
      <c r="R12" s="20"/>
      <c r="S12" s="15">
        <v>25000</v>
      </c>
      <c r="T12" s="15"/>
      <c r="U12" s="15"/>
      <c r="V12" s="15">
        <f t="shared" si="0"/>
        <v>200000</v>
      </c>
      <c r="W12" s="15"/>
      <c r="X12" s="15">
        <f t="shared" si="1"/>
        <v>40000</v>
      </c>
      <c r="Y12" s="15"/>
      <c r="Z12" s="15">
        <v>60000</v>
      </c>
      <c r="AA12" s="15"/>
    </row>
    <row r="13" spans="1:27" x14ac:dyDescent="0.25">
      <c r="A13" s="4">
        <v>11</v>
      </c>
      <c r="B13" s="15">
        <v>20000</v>
      </c>
      <c r="C13" s="15"/>
      <c r="D13" s="15"/>
      <c r="E13" s="15"/>
      <c r="F13" s="16">
        <v>25</v>
      </c>
      <c r="G13" s="17"/>
      <c r="H13" s="15">
        <v>6000</v>
      </c>
      <c r="I13" s="15"/>
      <c r="J13" s="16">
        <v>15</v>
      </c>
      <c r="K13" s="17"/>
      <c r="L13" s="15">
        <v>3000</v>
      </c>
      <c r="M13" s="15"/>
      <c r="N13" s="16">
        <v>20</v>
      </c>
      <c r="O13" s="17"/>
      <c r="P13" s="20">
        <v>2</v>
      </c>
      <c r="Q13" s="20"/>
      <c r="R13" s="20"/>
      <c r="S13" s="15">
        <v>25000</v>
      </c>
      <c r="T13" s="15"/>
      <c r="U13" s="15"/>
      <c r="V13" s="15">
        <f t="shared" si="0"/>
        <v>250000</v>
      </c>
      <c r="W13" s="15"/>
      <c r="X13" s="15">
        <f t="shared" si="1"/>
        <v>40000</v>
      </c>
      <c r="Y13" s="15"/>
      <c r="Z13" s="15">
        <v>60000</v>
      </c>
      <c r="AA13" s="15"/>
    </row>
    <row r="14" spans="1:27" x14ac:dyDescent="0.25">
      <c r="A14" s="4">
        <v>12</v>
      </c>
      <c r="B14" s="15">
        <v>20000</v>
      </c>
      <c r="C14" s="15"/>
      <c r="D14" s="15"/>
      <c r="E14" s="15"/>
      <c r="F14" s="16">
        <v>20</v>
      </c>
      <c r="G14" s="17"/>
      <c r="H14" s="15">
        <v>6000</v>
      </c>
      <c r="I14" s="15"/>
      <c r="J14" s="16">
        <v>15</v>
      </c>
      <c r="K14" s="17"/>
      <c r="L14" s="15">
        <v>3000</v>
      </c>
      <c r="M14" s="15"/>
      <c r="N14" s="16">
        <v>20</v>
      </c>
      <c r="O14" s="17"/>
      <c r="P14" s="20">
        <v>2</v>
      </c>
      <c r="Q14" s="20"/>
      <c r="R14" s="20"/>
      <c r="S14" s="15">
        <v>25000</v>
      </c>
      <c r="T14" s="15"/>
      <c r="U14" s="15"/>
      <c r="V14" s="15">
        <f t="shared" si="0"/>
        <v>200000</v>
      </c>
      <c r="W14" s="15"/>
      <c r="X14" s="15">
        <f t="shared" si="1"/>
        <v>40000</v>
      </c>
      <c r="Y14" s="15"/>
      <c r="Z14" s="15">
        <v>60000</v>
      </c>
      <c r="AA14" s="15"/>
    </row>
    <row r="15" spans="1:27" x14ac:dyDescent="0.25">
      <c r="B15" s="8"/>
      <c r="C15" s="9"/>
      <c r="D15" s="9"/>
      <c r="E15" s="9"/>
      <c r="F15" s="10">
        <f>F3+F4+F6+F5+F7+F8+F9+F10+F11+F12+F13+F14</f>
        <v>270</v>
      </c>
      <c r="G15" s="10"/>
      <c r="H15" s="8"/>
      <c r="I15" s="9"/>
      <c r="J15" s="9"/>
      <c r="K15" s="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2" t="s">
        <v>0</v>
      </c>
      <c r="B16" s="11" t="s">
        <v>12</v>
      </c>
      <c r="C16" s="11"/>
      <c r="D16" s="18" t="s">
        <v>13</v>
      </c>
      <c r="E16" s="19"/>
      <c r="F16" s="18" t="s">
        <v>14</v>
      </c>
      <c r="G16" s="19"/>
      <c r="H16" s="32" t="s">
        <v>16</v>
      </c>
      <c r="I16" s="33"/>
      <c r="J16" s="34" t="s">
        <v>15</v>
      </c>
      <c r="K16" s="34"/>
      <c r="L16" s="11" t="s">
        <v>19</v>
      </c>
      <c r="M16" s="11"/>
      <c r="N16" s="11" t="s">
        <v>18</v>
      </c>
      <c r="O16" s="11"/>
      <c r="P16" s="11"/>
    </row>
    <row r="17" spans="1:16" x14ac:dyDescent="0.25">
      <c r="A17" s="4">
        <v>1</v>
      </c>
      <c r="B17" s="15">
        <f>(B3*F3)+(H3*J3)+L3*N3</f>
        <v>650000</v>
      </c>
      <c r="C17" s="15"/>
      <c r="D17" s="15">
        <f>S3+V3+X3+Z3</f>
        <v>355000</v>
      </c>
      <c r="E17" s="15"/>
      <c r="F17" s="23">
        <f>B17-D17</f>
        <v>295000</v>
      </c>
      <c r="G17" s="24"/>
      <c r="H17" s="25">
        <f>(F17+F18+F19)</f>
        <v>780000</v>
      </c>
      <c r="I17" s="20"/>
      <c r="J17" s="25">
        <f>H17/100*87</f>
        <v>678600</v>
      </c>
      <c r="K17" s="25"/>
      <c r="L17" s="12">
        <f>J29/100*30</f>
        <v>780390</v>
      </c>
      <c r="M17" s="13"/>
      <c r="N17" s="12">
        <f>J29-L17</f>
        <v>1820910</v>
      </c>
      <c r="O17" s="13"/>
      <c r="P17" s="13"/>
    </row>
    <row r="18" spans="1:16" x14ac:dyDescent="0.25">
      <c r="A18" s="4">
        <v>2</v>
      </c>
      <c r="B18" s="15">
        <f>(B4*F4)+(H4*J4)+L4*N4</f>
        <v>535000</v>
      </c>
      <c r="C18" s="15"/>
      <c r="D18" s="15">
        <f>S4+V4+X4+Z4</f>
        <v>325000</v>
      </c>
      <c r="E18" s="15"/>
      <c r="F18" s="23">
        <f t="shared" ref="F18:F27" si="2">B18-D18</f>
        <v>210000</v>
      </c>
      <c r="G18" s="24"/>
      <c r="H18" s="20"/>
      <c r="I18" s="20"/>
      <c r="J18" s="25"/>
      <c r="K18" s="25"/>
      <c r="L18" s="13"/>
      <c r="M18" s="13"/>
      <c r="N18" s="13"/>
      <c r="O18" s="13"/>
      <c r="P18" s="13"/>
    </row>
    <row r="19" spans="1:16" x14ac:dyDescent="0.25">
      <c r="A19" s="4">
        <v>3</v>
      </c>
      <c r="B19" s="15">
        <f>(B5*F5)+(H5*J5)+L5*N5</f>
        <v>650000</v>
      </c>
      <c r="C19" s="15"/>
      <c r="D19" s="15">
        <f t="shared" ref="D19:D28" si="3">S5+V5+X5+Z5</f>
        <v>375000</v>
      </c>
      <c r="E19" s="15"/>
      <c r="F19" s="23">
        <f t="shared" si="2"/>
        <v>275000</v>
      </c>
      <c r="G19" s="24"/>
      <c r="H19" s="20"/>
      <c r="I19" s="20"/>
      <c r="J19" s="25"/>
      <c r="K19" s="25"/>
      <c r="L19" s="13"/>
      <c r="M19" s="13"/>
      <c r="N19" s="13"/>
      <c r="O19" s="13"/>
      <c r="P19" s="13"/>
    </row>
    <row r="20" spans="1:16" x14ac:dyDescent="0.25">
      <c r="A20" s="4">
        <v>4</v>
      </c>
      <c r="B20" s="15">
        <f>(B6*F6)+(H6*J6)+L6*N6</f>
        <v>535000</v>
      </c>
      <c r="C20" s="15"/>
      <c r="D20" s="15">
        <f t="shared" si="3"/>
        <v>325000</v>
      </c>
      <c r="E20" s="15"/>
      <c r="F20" s="23">
        <f t="shared" si="2"/>
        <v>210000</v>
      </c>
      <c r="G20" s="24"/>
      <c r="H20" s="25">
        <f t="shared" ref="H20" si="4">(F20+F21+F22)</f>
        <v>710000</v>
      </c>
      <c r="I20" s="20"/>
      <c r="J20" s="25">
        <f t="shared" ref="J20" si="5">H20/100*87</f>
        <v>617700</v>
      </c>
      <c r="K20" s="25"/>
      <c r="L20" s="13"/>
      <c r="M20" s="13"/>
      <c r="N20" s="13"/>
      <c r="O20" s="13"/>
      <c r="P20" s="13"/>
    </row>
    <row r="21" spans="1:16" x14ac:dyDescent="0.25">
      <c r="A21" s="4">
        <v>5</v>
      </c>
      <c r="B21" s="15">
        <f t="shared" ref="B21:B28" si="6">(B7*F7)+(H7*J7)+L7*N7</f>
        <v>650000</v>
      </c>
      <c r="C21" s="15"/>
      <c r="D21" s="15">
        <f t="shared" si="3"/>
        <v>375000</v>
      </c>
      <c r="E21" s="15"/>
      <c r="F21" s="23">
        <f t="shared" si="2"/>
        <v>275000</v>
      </c>
      <c r="G21" s="24"/>
      <c r="H21" s="20"/>
      <c r="I21" s="20"/>
      <c r="J21" s="25"/>
      <c r="K21" s="25"/>
      <c r="L21" s="13"/>
      <c r="M21" s="13"/>
      <c r="N21" s="13"/>
      <c r="O21" s="13"/>
      <c r="P21" s="13"/>
    </row>
    <row r="22" spans="1:16" x14ac:dyDescent="0.25">
      <c r="A22" s="4">
        <v>6</v>
      </c>
      <c r="B22" s="15">
        <f t="shared" si="6"/>
        <v>550000</v>
      </c>
      <c r="C22" s="15"/>
      <c r="D22" s="15">
        <f t="shared" si="3"/>
        <v>325000</v>
      </c>
      <c r="E22" s="15"/>
      <c r="F22" s="23">
        <f t="shared" si="2"/>
        <v>225000</v>
      </c>
      <c r="G22" s="24"/>
      <c r="H22" s="20"/>
      <c r="I22" s="20"/>
      <c r="J22" s="25"/>
      <c r="K22" s="25"/>
      <c r="L22" s="13"/>
      <c r="M22" s="13"/>
      <c r="N22" s="13"/>
      <c r="O22" s="13"/>
      <c r="P22" s="13"/>
    </row>
    <row r="23" spans="1:16" x14ac:dyDescent="0.25">
      <c r="A23" s="4">
        <v>7</v>
      </c>
      <c r="B23" s="15">
        <f>(B9*F9)+(H9*J9)+L9*N9</f>
        <v>650000</v>
      </c>
      <c r="C23" s="15"/>
      <c r="D23" s="15">
        <f>S9+V9+X9+Z9</f>
        <v>375000</v>
      </c>
      <c r="E23" s="15"/>
      <c r="F23" s="23">
        <f>B23-D23</f>
        <v>275000</v>
      </c>
      <c r="G23" s="24"/>
      <c r="H23" s="25">
        <f t="shared" ref="H23" si="7">(F23+F24+F25)</f>
        <v>775000</v>
      </c>
      <c r="I23" s="20"/>
      <c r="J23" s="25">
        <f t="shared" ref="J23" si="8">H23/100*87</f>
        <v>674250</v>
      </c>
      <c r="K23" s="25"/>
      <c r="L23" s="13"/>
      <c r="M23" s="13"/>
      <c r="N23" s="13"/>
      <c r="O23" s="13"/>
      <c r="P23" s="13"/>
    </row>
    <row r="24" spans="1:16" x14ac:dyDescent="0.25">
      <c r="A24" s="4">
        <v>8</v>
      </c>
      <c r="B24" s="15">
        <f t="shared" si="6"/>
        <v>550000</v>
      </c>
      <c r="C24" s="15"/>
      <c r="D24" s="15">
        <f t="shared" si="3"/>
        <v>325000</v>
      </c>
      <c r="E24" s="15"/>
      <c r="F24" s="23">
        <f t="shared" si="2"/>
        <v>225000</v>
      </c>
      <c r="G24" s="24"/>
      <c r="H24" s="20"/>
      <c r="I24" s="20"/>
      <c r="J24" s="25"/>
      <c r="K24" s="25"/>
      <c r="L24" s="13"/>
      <c r="M24" s="13"/>
      <c r="N24" s="13"/>
      <c r="O24" s="13"/>
      <c r="P24" s="13"/>
    </row>
    <row r="25" spans="1:16" x14ac:dyDescent="0.25">
      <c r="A25" s="4">
        <v>9</v>
      </c>
      <c r="B25" s="15">
        <f t="shared" si="6"/>
        <v>650000</v>
      </c>
      <c r="C25" s="15"/>
      <c r="D25" s="15">
        <f t="shared" si="3"/>
        <v>375000</v>
      </c>
      <c r="E25" s="15"/>
      <c r="F25" s="23">
        <f t="shared" si="2"/>
        <v>275000</v>
      </c>
      <c r="G25" s="24"/>
      <c r="H25" s="20"/>
      <c r="I25" s="20"/>
      <c r="J25" s="25"/>
      <c r="K25" s="25"/>
      <c r="L25" s="13"/>
      <c r="M25" s="13"/>
      <c r="N25" s="13"/>
      <c r="O25" s="13"/>
      <c r="P25" s="13"/>
    </row>
    <row r="26" spans="1:16" x14ac:dyDescent="0.25">
      <c r="A26" s="4">
        <v>10</v>
      </c>
      <c r="B26" s="15">
        <f t="shared" si="6"/>
        <v>550000</v>
      </c>
      <c r="C26" s="15"/>
      <c r="D26" s="15">
        <f t="shared" si="3"/>
        <v>325000</v>
      </c>
      <c r="E26" s="15"/>
      <c r="F26" s="23">
        <f t="shared" si="2"/>
        <v>225000</v>
      </c>
      <c r="G26" s="24"/>
      <c r="H26" s="25">
        <f t="shared" ref="H26" si="9">(F26+F27+F28)</f>
        <v>725000</v>
      </c>
      <c r="I26" s="20"/>
      <c r="J26" s="25">
        <f t="shared" ref="J26" si="10">H26/100*87</f>
        <v>630750</v>
      </c>
      <c r="K26" s="25"/>
      <c r="L26" s="13"/>
      <c r="M26" s="13"/>
      <c r="N26" s="13"/>
      <c r="O26" s="13"/>
      <c r="P26" s="13"/>
    </row>
    <row r="27" spans="1:16" x14ac:dyDescent="0.25">
      <c r="A27" s="4">
        <v>11</v>
      </c>
      <c r="B27" s="15">
        <f t="shared" si="6"/>
        <v>650000</v>
      </c>
      <c r="C27" s="15"/>
      <c r="D27" s="15">
        <f t="shared" si="3"/>
        <v>375000</v>
      </c>
      <c r="E27" s="15"/>
      <c r="F27" s="23">
        <f t="shared" si="2"/>
        <v>275000</v>
      </c>
      <c r="G27" s="24"/>
      <c r="H27" s="20"/>
      <c r="I27" s="20"/>
      <c r="J27" s="25"/>
      <c r="K27" s="25"/>
      <c r="L27" s="13"/>
      <c r="M27" s="13"/>
      <c r="N27" s="13"/>
      <c r="O27" s="13"/>
      <c r="P27" s="13"/>
    </row>
    <row r="28" spans="1:16" x14ac:dyDescent="0.25">
      <c r="A28" s="4">
        <v>12</v>
      </c>
      <c r="B28" s="15">
        <f t="shared" si="6"/>
        <v>550000</v>
      </c>
      <c r="C28" s="15"/>
      <c r="D28" s="15">
        <f t="shared" si="3"/>
        <v>325000</v>
      </c>
      <c r="E28" s="15"/>
      <c r="F28" s="23">
        <f>B28-D28</f>
        <v>225000</v>
      </c>
      <c r="G28" s="24"/>
      <c r="H28" s="20"/>
      <c r="I28" s="20"/>
      <c r="J28" s="25"/>
      <c r="K28" s="25"/>
      <c r="L28" s="13"/>
      <c r="M28" s="13"/>
      <c r="N28" s="13"/>
      <c r="O28" s="13"/>
      <c r="P28" s="13"/>
    </row>
    <row r="29" spans="1:16" x14ac:dyDescent="0.25">
      <c r="A29" s="11" t="s">
        <v>11</v>
      </c>
      <c r="B29" s="11"/>
      <c r="C29" s="11"/>
      <c r="D29" s="11"/>
      <c r="E29" s="11"/>
      <c r="F29" s="23">
        <f>F17+F18+F19+F20+F21+F22+F23+F24+F25+F26+F27+F28</f>
        <v>2990000</v>
      </c>
      <c r="G29" s="24"/>
      <c r="H29" s="26"/>
      <c r="I29" s="27"/>
      <c r="J29" s="28">
        <f>J17+J20+J23+J26</f>
        <v>2601300</v>
      </c>
      <c r="K29" s="29"/>
      <c r="L29" s="14"/>
      <c r="M29" s="14"/>
      <c r="N29" s="14"/>
      <c r="O29" s="14"/>
      <c r="P29" s="14"/>
    </row>
  </sheetData>
  <mergeCells count="202">
    <mergeCell ref="A1:AA1"/>
    <mergeCell ref="B2:E2"/>
    <mergeCell ref="F2:G2"/>
    <mergeCell ref="H2:I2"/>
    <mergeCell ref="J2:K2"/>
    <mergeCell ref="L2:M2"/>
    <mergeCell ref="N2:O2"/>
    <mergeCell ref="P2:R2"/>
    <mergeCell ref="S2:U2"/>
    <mergeCell ref="V2:W2"/>
    <mergeCell ref="X2:Y2"/>
    <mergeCell ref="Z2:AA2"/>
    <mergeCell ref="B3:E3"/>
    <mergeCell ref="F3:G3"/>
    <mergeCell ref="H3:I3"/>
    <mergeCell ref="J3:K3"/>
    <mergeCell ref="L3:M3"/>
    <mergeCell ref="N3:O3"/>
    <mergeCell ref="P3:R3"/>
    <mergeCell ref="S3:U3"/>
    <mergeCell ref="V3:W3"/>
    <mergeCell ref="X3:Y3"/>
    <mergeCell ref="Z3:AA3"/>
    <mergeCell ref="B4:E4"/>
    <mergeCell ref="F4:G4"/>
    <mergeCell ref="H4:I4"/>
    <mergeCell ref="J4:K4"/>
    <mergeCell ref="L4:M4"/>
    <mergeCell ref="N4:O4"/>
    <mergeCell ref="P4:R4"/>
    <mergeCell ref="B6:E6"/>
    <mergeCell ref="F6:G6"/>
    <mergeCell ref="H6:I6"/>
    <mergeCell ref="J6:K6"/>
    <mergeCell ref="L6:M6"/>
    <mergeCell ref="S4:U4"/>
    <mergeCell ref="V4:W4"/>
    <mergeCell ref="X4:Y4"/>
    <mergeCell ref="Z4:AA4"/>
    <mergeCell ref="B5:E5"/>
    <mergeCell ref="F5:G5"/>
    <mergeCell ref="H5:I5"/>
    <mergeCell ref="J5:K5"/>
    <mergeCell ref="L5:M5"/>
    <mergeCell ref="N5:O5"/>
    <mergeCell ref="N6:O6"/>
    <mergeCell ref="P6:R6"/>
    <mergeCell ref="S6:U6"/>
    <mergeCell ref="V6:W6"/>
    <mergeCell ref="X6:Y6"/>
    <mergeCell ref="Z6:AA6"/>
    <mergeCell ref="P5:R5"/>
    <mergeCell ref="S5:U5"/>
    <mergeCell ref="V5:W5"/>
    <mergeCell ref="X5:Y5"/>
    <mergeCell ref="Z5:AA5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8:O8"/>
    <mergeCell ref="P8:R8"/>
    <mergeCell ref="S8:U8"/>
    <mergeCell ref="V8:W8"/>
    <mergeCell ref="X8:Y8"/>
    <mergeCell ref="Z8:AA8"/>
    <mergeCell ref="P7:R7"/>
    <mergeCell ref="S7:U7"/>
    <mergeCell ref="V7:W7"/>
    <mergeCell ref="X7:Y7"/>
    <mergeCell ref="Z7:AA7"/>
    <mergeCell ref="N7:O7"/>
    <mergeCell ref="B10:E10"/>
    <mergeCell ref="F10:G10"/>
    <mergeCell ref="H10:I10"/>
    <mergeCell ref="J10:K10"/>
    <mergeCell ref="L10:M10"/>
    <mergeCell ref="B9:E9"/>
    <mergeCell ref="F9:G9"/>
    <mergeCell ref="H9:I9"/>
    <mergeCell ref="J9:K9"/>
    <mergeCell ref="L9:M9"/>
    <mergeCell ref="N10:O10"/>
    <mergeCell ref="P10:R10"/>
    <mergeCell ref="S10:U10"/>
    <mergeCell ref="V10:W10"/>
    <mergeCell ref="X10:Y10"/>
    <mergeCell ref="Z10:AA10"/>
    <mergeCell ref="P9:R9"/>
    <mergeCell ref="S9:U9"/>
    <mergeCell ref="V9:W9"/>
    <mergeCell ref="X9:Y9"/>
    <mergeCell ref="Z9:AA9"/>
    <mergeCell ref="N9:O9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2:O12"/>
    <mergeCell ref="P12:R12"/>
    <mergeCell ref="S12:U12"/>
    <mergeCell ref="V12:W12"/>
    <mergeCell ref="X12:Y12"/>
    <mergeCell ref="Z12:AA12"/>
    <mergeCell ref="P11:R11"/>
    <mergeCell ref="S11:U11"/>
    <mergeCell ref="V11:W11"/>
    <mergeCell ref="X11:Y11"/>
    <mergeCell ref="Z11:AA11"/>
    <mergeCell ref="N11:O11"/>
    <mergeCell ref="V14:W14"/>
    <mergeCell ref="X14:Y14"/>
    <mergeCell ref="Z14:AA14"/>
    <mergeCell ref="P13:R13"/>
    <mergeCell ref="S13:U13"/>
    <mergeCell ref="V13:W13"/>
    <mergeCell ref="X13:Y13"/>
    <mergeCell ref="Z13:AA13"/>
    <mergeCell ref="B14:E14"/>
    <mergeCell ref="F14:G14"/>
    <mergeCell ref="H14:I14"/>
    <mergeCell ref="J14:K14"/>
    <mergeCell ref="L14:M14"/>
    <mergeCell ref="B13:E13"/>
    <mergeCell ref="F13:G13"/>
    <mergeCell ref="H13:I13"/>
    <mergeCell ref="J13:K13"/>
    <mergeCell ref="L13:M13"/>
    <mergeCell ref="N13:O13"/>
    <mergeCell ref="F15:G15"/>
    <mergeCell ref="B16:C16"/>
    <mergeCell ref="D16:E16"/>
    <mergeCell ref="F16:G16"/>
    <mergeCell ref="H16:I16"/>
    <mergeCell ref="J16:K16"/>
    <mergeCell ref="N14:O14"/>
    <mergeCell ref="P14:R14"/>
    <mergeCell ref="S14:U14"/>
    <mergeCell ref="J20:K22"/>
    <mergeCell ref="B21:C21"/>
    <mergeCell ref="D21:E21"/>
    <mergeCell ref="F21:G21"/>
    <mergeCell ref="B22:C22"/>
    <mergeCell ref="B17:C17"/>
    <mergeCell ref="D17:E17"/>
    <mergeCell ref="F17:G17"/>
    <mergeCell ref="H17:I19"/>
    <mergeCell ref="J17:K19"/>
    <mergeCell ref="B18:C18"/>
    <mergeCell ref="D18:E18"/>
    <mergeCell ref="F18:G18"/>
    <mergeCell ref="B19:C19"/>
    <mergeCell ref="D19:E19"/>
    <mergeCell ref="D25:E25"/>
    <mergeCell ref="F25:G25"/>
    <mergeCell ref="D22:E22"/>
    <mergeCell ref="F22:G22"/>
    <mergeCell ref="B23:C23"/>
    <mergeCell ref="D23:E23"/>
    <mergeCell ref="F23:G23"/>
    <mergeCell ref="H23:I25"/>
    <mergeCell ref="F19:G19"/>
    <mergeCell ref="B20:C20"/>
    <mergeCell ref="D20:E20"/>
    <mergeCell ref="F20:G20"/>
    <mergeCell ref="H20:I22"/>
    <mergeCell ref="F28:G28"/>
    <mergeCell ref="A29:E29"/>
    <mergeCell ref="F29:G29"/>
    <mergeCell ref="L16:M16"/>
    <mergeCell ref="N16:P16"/>
    <mergeCell ref="L17:M29"/>
    <mergeCell ref="N17:P29"/>
    <mergeCell ref="H29:I29"/>
    <mergeCell ref="J29:K29"/>
    <mergeCell ref="B26:C26"/>
    <mergeCell ref="D26:E26"/>
    <mergeCell ref="F26:G26"/>
    <mergeCell ref="H26:I28"/>
    <mergeCell ref="J26:K28"/>
    <mergeCell ref="B27:C27"/>
    <mergeCell ref="D27:E27"/>
    <mergeCell ref="F27:G27"/>
    <mergeCell ref="B28:C28"/>
    <mergeCell ref="D28:E28"/>
    <mergeCell ref="J23:K25"/>
    <mergeCell ref="B24:C24"/>
    <mergeCell ref="D24:E24"/>
    <mergeCell ref="F24:G24"/>
    <mergeCell ref="B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5E51-C3E9-4E1A-9537-635F7493706D}">
  <dimension ref="A1:AA29"/>
  <sheetViews>
    <sheetView tabSelected="1" workbookViewId="0">
      <selection activeCell="T28" sqref="T28"/>
    </sheetView>
  </sheetViews>
  <sheetFormatPr defaultRowHeight="15" x14ac:dyDescent="0.25"/>
  <sheetData>
    <row r="1" spans="1:27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x14ac:dyDescent="0.25">
      <c r="A2" s="2" t="s">
        <v>0</v>
      </c>
      <c r="B2" s="11" t="s">
        <v>17</v>
      </c>
      <c r="C2" s="11"/>
      <c r="D2" s="11"/>
      <c r="E2" s="11"/>
      <c r="F2" s="18" t="s">
        <v>7</v>
      </c>
      <c r="G2" s="19"/>
      <c r="H2" s="11" t="s">
        <v>1</v>
      </c>
      <c r="I2" s="11"/>
      <c r="J2" s="18" t="s">
        <v>8</v>
      </c>
      <c r="K2" s="19"/>
      <c r="L2" s="11" t="s">
        <v>9</v>
      </c>
      <c r="M2" s="11"/>
      <c r="N2" s="18" t="s">
        <v>10</v>
      </c>
      <c r="O2" s="19"/>
      <c r="P2" s="11" t="s">
        <v>2</v>
      </c>
      <c r="Q2" s="11"/>
      <c r="R2" s="11"/>
      <c r="S2" s="11" t="s">
        <v>3</v>
      </c>
      <c r="T2" s="11"/>
      <c r="U2" s="11"/>
      <c r="V2" s="11" t="s">
        <v>4</v>
      </c>
      <c r="W2" s="11"/>
      <c r="X2" s="11" t="s">
        <v>5</v>
      </c>
      <c r="Y2" s="11"/>
      <c r="Z2" s="11" t="s">
        <v>6</v>
      </c>
      <c r="AA2" s="11"/>
    </row>
    <row r="3" spans="1:27" x14ac:dyDescent="0.25">
      <c r="A3" s="4">
        <v>1</v>
      </c>
      <c r="B3" s="15">
        <v>18000</v>
      </c>
      <c r="C3" s="15"/>
      <c r="D3" s="15"/>
      <c r="E3" s="15"/>
      <c r="F3" s="16">
        <v>15</v>
      </c>
      <c r="G3" s="17"/>
      <c r="H3" s="15">
        <v>5000</v>
      </c>
      <c r="I3" s="15"/>
      <c r="J3" s="16">
        <v>10</v>
      </c>
      <c r="K3" s="17"/>
      <c r="L3" s="15">
        <v>3000</v>
      </c>
      <c r="M3" s="15"/>
      <c r="N3" s="16">
        <v>15</v>
      </c>
      <c r="O3" s="17"/>
      <c r="P3" s="20">
        <v>1</v>
      </c>
      <c r="Q3" s="20"/>
      <c r="R3" s="20"/>
      <c r="S3" s="15">
        <v>20000</v>
      </c>
      <c r="T3" s="15"/>
      <c r="U3" s="15"/>
      <c r="V3" s="15">
        <f>10000*F3</f>
        <v>150000</v>
      </c>
      <c r="W3" s="15"/>
      <c r="X3" s="15">
        <f>20000*P3</f>
        <v>20000</v>
      </c>
      <c r="Y3" s="15"/>
      <c r="Z3" s="15">
        <v>60000</v>
      </c>
      <c r="AA3" s="15"/>
    </row>
    <row r="4" spans="1:27" x14ac:dyDescent="0.25">
      <c r="A4" s="4">
        <v>2</v>
      </c>
      <c r="B4" s="15">
        <v>18000</v>
      </c>
      <c r="C4" s="15"/>
      <c r="D4" s="15"/>
      <c r="E4" s="15"/>
      <c r="F4" s="16">
        <v>15</v>
      </c>
      <c r="G4" s="17"/>
      <c r="H4" s="15">
        <v>5000</v>
      </c>
      <c r="I4" s="15"/>
      <c r="J4" s="16">
        <v>10</v>
      </c>
      <c r="K4" s="17"/>
      <c r="L4" s="15">
        <v>3000</v>
      </c>
      <c r="M4" s="15"/>
      <c r="N4" s="16">
        <v>10</v>
      </c>
      <c r="O4" s="17"/>
      <c r="P4" s="20">
        <v>2</v>
      </c>
      <c r="Q4" s="20"/>
      <c r="R4" s="20"/>
      <c r="S4" s="15">
        <v>20000</v>
      </c>
      <c r="T4" s="15"/>
      <c r="U4" s="15"/>
      <c r="V4" s="15">
        <f t="shared" ref="V4:V14" si="0">10000*F4</f>
        <v>150000</v>
      </c>
      <c r="W4" s="15"/>
      <c r="X4" s="15">
        <f>20000*P4</f>
        <v>40000</v>
      </c>
      <c r="Y4" s="15"/>
      <c r="Z4" s="15">
        <v>60000</v>
      </c>
      <c r="AA4" s="15"/>
    </row>
    <row r="5" spans="1:27" x14ac:dyDescent="0.25">
      <c r="A5" s="4">
        <v>3</v>
      </c>
      <c r="B5" s="15">
        <v>20000</v>
      </c>
      <c r="C5" s="15"/>
      <c r="D5" s="15"/>
      <c r="E5" s="15"/>
      <c r="F5" s="16">
        <v>20</v>
      </c>
      <c r="G5" s="17"/>
      <c r="H5" s="15">
        <v>5000</v>
      </c>
      <c r="I5" s="15"/>
      <c r="J5" s="16">
        <v>15</v>
      </c>
      <c r="K5" s="17"/>
      <c r="L5" s="15">
        <v>3000</v>
      </c>
      <c r="M5" s="15"/>
      <c r="N5" s="16">
        <v>15</v>
      </c>
      <c r="O5" s="17"/>
      <c r="P5" s="20">
        <v>2</v>
      </c>
      <c r="Q5" s="20"/>
      <c r="R5" s="20"/>
      <c r="S5" s="15">
        <v>20000</v>
      </c>
      <c r="T5" s="15"/>
      <c r="U5" s="15"/>
      <c r="V5" s="15">
        <f t="shared" si="0"/>
        <v>200000</v>
      </c>
      <c r="W5" s="15"/>
      <c r="X5" s="15">
        <f t="shared" ref="X5:X14" si="1">20000*P5</f>
        <v>40000</v>
      </c>
      <c r="Y5" s="15"/>
      <c r="Z5" s="15">
        <v>60000</v>
      </c>
      <c r="AA5" s="15"/>
    </row>
    <row r="6" spans="1:27" x14ac:dyDescent="0.25">
      <c r="A6" s="4">
        <v>4</v>
      </c>
      <c r="B6" s="15">
        <v>18000</v>
      </c>
      <c r="C6" s="15"/>
      <c r="D6" s="15"/>
      <c r="E6" s="15"/>
      <c r="F6" s="16">
        <v>15</v>
      </c>
      <c r="G6" s="17"/>
      <c r="H6" s="15">
        <v>5000</v>
      </c>
      <c r="I6" s="15"/>
      <c r="J6" s="16">
        <v>10</v>
      </c>
      <c r="K6" s="17"/>
      <c r="L6" s="15">
        <v>3000</v>
      </c>
      <c r="M6" s="15"/>
      <c r="N6" s="16">
        <v>10</v>
      </c>
      <c r="O6" s="17"/>
      <c r="P6" s="20">
        <v>2</v>
      </c>
      <c r="Q6" s="20"/>
      <c r="R6" s="20"/>
      <c r="S6" s="15">
        <v>20000</v>
      </c>
      <c r="T6" s="15"/>
      <c r="U6" s="15"/>
      <c r="V6" s="15">
        <f t="shared" si="0"/>
        <v>150000</v>
      </c>
      <c r="W6" s="15"/>
      <c r="X6" s="15">
        <f t="shared" si="1"/>
        <v>40000</v>
      </c>
      <c r="Y6" s="15"/>
      <c r="Z6" s="15">
        <v>60000</v>
      </c>
      <c r="AA6" s="15"/>
    </row>
    <row r="7" spans="1:27" x14ac:dyDescent="0.25">
      <c r="A7" s="4">
        <v>5</v>
      </c>
      <c r="B7" s="15">
        <v>20000</v>
      </c>
      <c r="C7" s="15"/>
      <c r="D7" s="15"/>
      <c r="E7" s="15"/>
      <c r="F7" s="16">
        <v>20</v>
      </c>
      <c r="G7" s="17"/>
      <c r="H7" s="15">
        <v>5000</v>
      </c>
      <c r="I7" s="15"/>
      <c r="J7" s="16">
        <v>15</v>
      </c>
      <c r="K7" s="17"/>
      <c r="L7" s="15">
        <v>3000</v>
      </c>
      <c r="M7" s="15"/>
      <c r="N7" s="16">
        <v>15</v>
      </c>
      <c r="O7" s="17"/>
      <c r="P7" s="20">
        <v>2</v>
      </c>
      <c r="Q7" s="20"/>
      <c r="R7" s="20"/>
      <c r="S7" s="15">
        <v>20000</v>
      </c>
      <c r="T7" s="15"/>
      <c r="U7" s="15"/>
      <c r="V7" s="15">
        <f t="shared" si="0"/>
        <v>200000</v>
      </c>
      <c r="W7" s="15"/>
      <c r="X7" s="15">
        <f t="shared" si="1"/>
        <v>40000</v>
      </c>
      <c r="Y7" s="15"/>
      <c r="Z7" s="15">
        <v>60000</v>
      </c>
      <c r="AA7" s="15"/>
    </row>
    <row r="8" spans="1:27" x14ac:dyDescent="0.25">
      <c r="A8" s="4">
        <v>6</v>
      </c>
      <c r="B8" s="15">
        <v>18000</v>
      </c>
      <c r="C8" s="15"/>
      <c r="D8" s="15"/>
      <c r="E8" s="15"/>
      <c r="F8" s="16">
        <v>15</v>
      </c>
      <c r="G8" s="17"/>
      <c r="H8" s="15">
        <v>5000</v>
      </c>
      <c r="I8" s="15"/>
      <c r="J8" s="16">
        <v>10</v>
      </c>
      <c r="K8" s="17"/>
      <c r="L8" s="15">
        <v>3000</v>
      </c>
      <c r="M8" s="15"/>
      <c r="N8" s="16">
        <v>10</v>
      </c>
      <c r="O8" s="17"/>
      <c r="P8" s="20">
        <v>2</v>
      </c>
      <c r="Q8" s="20"/>
      <c r="R8" s="20"/>
      <c r="S8" s="15">
        <v>20000</v>
      </c>
      <c r="T8" s="15"/>
      <c r="U8" s="15"/>
      <c r="V8" s="15">
        <f t="shared" si="0"/>
        <v>150000</v>
      </c>
      <c r="W8" s="15"/>
      <c r="X8" s="15">
        <f t="shared" si="1"/>
        <v>40000</v>
      </c>
      <c r="Y8" s="15"/>
      <c r="Z8" s="15">
        <v>60000</v>
      </c>
      <c r="AA8" s="15"/>
    </row>
    <row r="9" spans="1:27" x14ac:dyDescent="0.25">
      <c r="A9" s="4">
        <v>7</v>
      </c>
      <c r="B9" s="15">
        <v>20000</v>
      </c>
      <c r="C9" s="15"/>
      <c r="D9" s="15"/>
      <c r="E9" s="15"/>
      <c r="F9" s="16">
        <v>20</v>
      </c>
      <c r="G9" s="17"/>
      <c r="H9" s="15">
        <v>5000</v>
      </c>
      <c r="I9" s="15"/>
      <c r="J9" s="16">
        <v>15</v>
      </c>
      <c r="K9" s="17"/>
      <c r="L9" s="15">
        <v>3000</v>
      </c>
      <c r="M9" s="15"/>
      <c r="N9" s="16">
        <v>15</v>
      </c>
      <c r="O9" s="17"/>
      <c r="P9" s="20">
        <v>2</v>
      </c>
      <c r="Q9" s="20"/>
      <c r="R9" s="20"/>
      <c r="S9" s="15">
        <v>20000</v>
      </c>
      <c r="T9" s="15"/>
      <c r="U9" s="15"/>
      <c r="V9" s="15">
        <f t="shared" si="0"/>
        <v>200000</v>
      </c>
      <c r="W9" s="15"/>
      <c r="X9" s="15">
        <f t="shared" si="1"/>
        <v>40000</v>
      </c>
      <c r="Y9" s="15"/>
      <c r="Z9" s="15">
        <v>60000</v>
      </c>
      <c r="AA9" s="15"/>
    </row>
    <row r="10" spans="1:27" x14ac:dyDescent="0.25">
      <c r="A10" s="4">
        <v>8</v>
      </c>
      <c r="B10" s="15">
        <v>18000</v>
      </c>
      <c r="C10" s="15"/>
      <c r="D10" s="15"/>
      <c r="E10" s="15"/>
      <c r="F10" s="16">
        <v>15</v>
      </c>
      <c r="G10" s="17"/>
      <c r="H10" s="15">
        <v>5000</v>
      </c>
      <c r="I10" s="15"/>
      <c r="J10" s="16">
        <v>10</v>
      </c>
      <c r="K10" s="17"/>
      <c r="L10" s="15">
        <v>3000</v>
      </c>
      <c r="M10" s="15"/>
      <c r="N10" s="16">
        <v>10</v>
      </c>
      <c r="O10" s="17"/>
      <c r="P10" s="20">
        <v>2</v>
      </c>
      <c r="Q10" s="20"/>
      <c r="R10" s="20"/>
      <c r="S10" s="15">
        <v>20000</v>
      </c>
      <c r="T10" s="15"/>
      <c r="U10" s="15"/>
      <c r="V10" s="15">
        <f t="shared" si="0"/>
        <v>150000</v>
      </c>
      <c r="W10" s="15"/>
      <c r="X10" s="15">
        <f t="shared" si="1"/>
        <v>40000</v>
      </c>
      <c r="Y10" s="15"/>
      <c r="Z10" s="15">
        <v>60000</v>
      </c>
      <c r="AA10" s="15"/>
    </row>
    <row r="11" spans="1:27" x14ac:dyDescent="0.25">
      <c r="A11" s="4">
        <v>9</v>
      </c>
      <c r="B11" s="15">
        <v>20000</v>
      </c>
      <c r="C11" s="15"/>
      <c r="D11" s="15"/>
      <c r="E11" s="15"/>
      <c r="F11" s="16">
        <v>20</v>
      </c>
      <c r="G11" s="17"/>
      <c r="H11" s="15">
        <v>5000</v>
      </c>
      <c r="I11" s="15"/>
      <c r="J11" s="16">
        <v>15</v>
      </c>
      <c r="K11" s="17"/>
      <c r="L11" s="15">
        <v>3000</v>
      </c>
      <c r="M11" s="15"/>
      <c r="N11" s="16">
        <v>15</v>
      </c>
      <c r="O11" s="17"/>
      <c r="P11" s="20">
        <v>2</v>
      </c>
      <c r="Q11" s="20"/>
      <c r="R11" s="20"/>
      <c r="S11" s="15">
        <v>20000</v>
      </c>
      <c r="T11" s="15"/>
      <c r="U11" s="15"/>
      <c r="V11" s="15">
        <f t="shared" si="0"/>
        <v>200000</v>
      </c>
      <c r="W11" s="15"/>
      <c r="X11" s="15">
        <f t="shared" si="1"/>
        <v>40000</v>
      </c>
      <c r="Y11" s="15"/>
      <c r="Z11" s="15">
        <v>60000</v>
      </c>
      <c r="AA11" s="15"/>
    </row>
    <row r="12" spans="1:27" x14ac:dyDescent="0.25">
      <c r="A12" s="4">
        <v>10</v>
      </c>
      <c r="B12" s="15">
        <v>18000</v>
      </c>
      <c r="C12" s="15"/>
      <c r="D12" s="15"/>
      <c r="E12" s="15"/>
      <c r="F12" s="16">
        <v>25</v>
      </c>
      <c r="G12" s="17"/>
      <c r="H12" s="15">
        <v>5000</v>
      </c>
      <c r="I12" s="15"/>
      <c r="J12" s="16">
        <v>10</v>
      </c>
      <c r="K12" s="17"/>
      <c r="L12" s="15">
        <v>3000</v>
      </c>
      <c r="M12" s="15"/>
      <c r="N12" s="16">
        <v>10</v>
      </c>
      <c r="O12" s="17"/>
      <c r="P12" s="20">
        <v>2</v>
      </c>
      <c r="Q12" s="20"/>
      <c r="R12" s="20"/>
      <c r="S12" s="15">
        <v>20000</v>
      </c>
      <c r="T12" s="15"/>
      <c r="U12" s="15"/>
      <c r="V12" s="15">
        <f t="shared" si="0"/>
        <v>250000</v>
      </c>
      <c r="W12" s="15"/>
      <c r="X12" s="15">
        <f t="shared" si="1"/>
        <v>40000</v>
      </c>
      <c r="Y12" s="15"/>
      <c r="Z12" s="15">
        <v>60000</v>
      </c>
      <c r="AA12" s="15"/>
    </row>
    <row r="13" spans="1:27" x14ac:dyDescent="0.25">
      <c r="A13" s="4">
        <v>11</v>
      </c>
      <c r="B13" s="15">
        <v>18000</v>
      </c>
      <c r="C13" s="15"/>
      <c r="D13" s="15"/>
      <c r="E13" s="15"/>
      <c r="F13" s="16">
        <v>25</v>
      </c>
      <c r="G13" s="17"/>
      <c r="H13" s="15">
        <v>5000</v>
      </c>
      <c r="I13" s="15"/>
      <c r="J13" s="16">
        <v>10</v>
      </c>
      <c r="K13" s="17"/>
      <c r="L13" s="15">
        <v>3000</v>
      </c>
      <c r="M13" s="15"/>
      <c r="N13" s="16">
        <v>15</v>
      </c>
      <c r="O13" s="17"/>
      <c r="P13" s="20">
        <v>2</v>
      </c>
      <c r="Q13" s="20"/>
      <c r="R13" s="20"/>
      <c r="S13" s="15">
        <v>20000</v>
      </c>
      <c r="T13" s="15"/>
      <c r="U13" s="15"/>
      <c r="V13" s="15">
        <f t="shared" si="0"/>
        <v>250000</v>
      </c>
      <c r="W13" s="15"/>
      <c r="X13" s="15">
        <f t="shared" si="1"/>
        <v>40000</v>
      </c>
      <c r="Y13" s="15"/>
      <c r="Z13" s="15">
        <v>60000</v>
      </c>
      <c r="AA13" s="15"/>
    </row>
    <row r="14" spans="1:27" x14ac:dyDescent="0.25">
      <c r="A14" s="4">
        <v>12</v>
      </c>
      <c r="B14" s="15">
        <v>20000</v>
      </c>
      <c r="C14" s="15"/>
      <c r="D14" s="15"/>
      <c r="E14" s="15"/>
      <c r="F14" s="16">
        <v>25</v>
      </c>
      <c r="G14" s="17"/>
      <c r="H14" s="15">
        <v>5000</v>
      </c>
      <c r="I14" s="15"/>
      <c r="J14" s="16">
        <v>15</v>
      </c>
      <c r="K14" s="17"/>
      <c r="L14" s="15">
        <v>3000</v>
      </c>
      <c r="M14" s="15"/>
      <c r="N14" s="16">
        <v>15</v>
      </c>
      <c r="O14" s="17"/>
      <c r="P14" s="20">
        <v>2</v>
      </c>
      <c r="Q14" s="20"/>
      <c r="R14" s="20"/>
      <c r="S14" s="15">
        <v>20000</v>
      </c>
      <c r="T14" s="15"/>
      <c r="U14" s="15"/>
      <c r="V14" s="15">
        <f t="shared" si="0"/>
        <v>250000</v>
      </c>
      <c r="W14" s="15"/>
      <c r="X14" s="15">
        <f t="shared" si="1"/>
        <v>40000</v>
      </c>
      <c r="Y14" s="15"/>
      <c r="Z14" s="15">
        <v>60000</v>
      </c>
      <c r="AA14" s="15"/>
    </row>
    <row r="15" spans="1:27" x14ac:dyDescent="0.25">
      <c r="B15" s="8"/>
      <c r="C15" s="9"/>
      <c r="D15" s="9"/>
      <c r="E15" s="9"/>
      <c r="F15" s="10">
        <f>F3+F4+F6+F5+F7+F8+F9+F10+F11+F12+F13+F14</f>
        <v>230</v>
      </c>
      <c r="G15" s="10"/>
      <c r="H15" s="8"/>
      <c r="I15" s="9"/>
      <c r="J15" s="9"/>
      <c r="K15" s="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2" t="s">
        <v>0</v>
      </c>
      <c r="B16" s="11" t="s">
        <v>12</v>
      </c>
      <c r="C16" s="11"/>
      <c r="D16" s="18" t="s">
        <v>13</v>
      </c>
      <c r="E16" s="19"/>
      <c r="F16" s="18" t="s">
        <v>14</v>
      </c>
      <c r="G16" s="19"/>
      <c r="H16" s="32" t="s">
        <v>16</v>
      </c>
      <c r="I16" s="33"/>
      <c r="J16" s="34" t="s">
        <v>15</v>
      </c>
      <c r="K16" s="34"/>
      <c r="L16" s="11" t="s">
        <v>19</v>
      </c>
      <c r="M16" s="11"/>
      <c r="N16" s="11" t="s">
        <v>18</v>
      </c>
      <c r="O16" s="11"/>
      <c r="P16" s="11"/>
    </row>
    <row r="17" spans="1:16" x14ac:dyDescent="0.25">
      <c r="A17" s="4">
        <v>1</v>
      </c>
      <c r="B17" s="15">
        <f>(B3*F3)+(H3*J3)+L3*N3</f>
        <v>365000</v>
      </c>
      <c r="C17" s="15"/>
      <c r="D17" s="15">
        <f>S3+V3+X3+Z3</f>
        <v>250000</v>
      </c>
      <c r="E17" s="15"/>
      <c r="F17" s="23">
        <f>B17-D17</f>
        <v>115000</v>
      </c>
      <c r="G17" s="24"/>
      <c r="H17" s="25">
        <f>(F17+F18+F19)</f>
        <v>395000</v>
      </c>
      <c r="I17" s="20"/>
      <c r="J17" s="25">
        <f>H17/100*87</f>
        <v>343650</v>
      </c>
      <c r="K17" s="25"/>
      <c r="L17" s="12">
        <f>J29/100*30</f>
        <v>475020</v>
      </c>
      <c r="M17" s="13"/>
      <c r="N17" s="12">
        <f>J29-L17</f>
        <v>1108380</v>
      </c>
      <c r="O17" s="13"/>
      <c r="P17" s="13"/>
    </row>
    <row r="18" spans="1:16" x14ac:dyDescent="0.25">
      <c r="A18" s="4">
        <v>2</v>
      </c>
      <c r="B18" s="15">
        <f>(B4*F4)+(H4*J4)+L4*N4</f>
        <v>350000</v>
      </c>
      <c r="C18" s="15"/>
      <c r="D18" s="15">
        <f>S4+V4+X4+Z4</f>
        <v>270000</v>
      </c>
      <c r="E18" s="15"/>
      <c r="F18" s="23">
        <f t="shared" ref="F18:F27" si="2">B18-D18</f>
        <v>80000</v>
      </c>
      <c r="G18" s="24"/>
      <c r="H18" s="20"/>
      <c r="I18" s="20"/>
      <c r="J18" s="25"/>
      <c r="K18" s="25"/>
      <c r="L18" s="13"/>
      <c r="M18" s="13"/>
      <c r="N18" s="13"/>
      <c r="O18" s="13"/>
      <c r="P18" s="13"/>
    </row>
    <row r="19" spans="1:16" x14ac:dyDescent="0.25">
      <c r="A19" s="4">
        <v>3</v>
      </c>
      <c r="B19" s="15">
        <f>(B5*F5)+(H5*J5)+L5*N5</f>
        <v>520000</v>
      </c>
      <c r="C19" s="15"/>
      <c r="D19" s="15">
        <f t="shared" ref="D19:D28" si="3">S5+V5+X5+Z5</f>
        <v>320000</v>
      </c>
      <c r="E19" s="15"/>
      <c r="F19" s="23">
        <f t="shared" si="2"/>
        <v>200000</v>
      </c>
      <c r="G19" s="24"/>
      <c r="H19" s="20"/>
      <c r="I19" s="20"/>
      <c r="J19" s="25"/>
      <c r="K19" s="25"/>
      <c r="L19" s="13"/>
      <c r="M19" s="13"/>
      <c r="N19" s="13"/>
      <c r="O19" s="13"/>
      <c r="P19" s="13"/>
    </row>
    <row r="20" spans="1:16" x14ac:dyDescent="0.25">
      <c r="A20" s="4">
        <v>4</v>
      </c>
      <c r="B20" s="15">
        <f>(B6*F6)+(H6*J6)+L6*N6</f>
        <v>350000</v>
      </c>
      <c r="C20" s="15"/>
      <c r="D20" s="15">
        <f t="shared" si="3"/>
        <v>270000</v>
      </c>
      <c r="E20" s="15"/>
      <c r="F20" s="23">
        <f t="shared" si="2"/>
        <v>80000</v>
      </c>
      <c r="G20" s="24"/>
      <c r="H20" s="25">
        <f t="shared" ref="H20" si="4">(F20+F21+F22)</f>
        <v>360000</v>
      </c>
      <c r="I20" s="20"/>
      <c r="J20" s="25">
        <f t="shared" ref="J20" si="5">H20/100*87</f>
        <v>313200</v>
      </c>
      <c r="K20" s="25"/>
      <c r="L20" s="13"/>
      <c r="M20" s="13"/>
      <c r="N20" s="13"/>
      <c r="O20" s="13"/>
      <c r="P20" s="13"/>
    </row>
    <row r="21" spans="1:16" x14ac:dyDescent="0.25">
      <c r="A21" s="4">
        <v>5</v>
      </c>
      <c r="B21" s="15">
        <f t="shared" ref="B21:B28" si="6">(B7*F7)+(H7*J7)+L7*N7</f>
        <v>520000</v>
      </c>
      <c r="C21" s="15"/>
      <c r="D21" s="15">
        <f t="shared" si="3"/>
        <v>320000</v>
      </c>
      <c r="E21" s="15"/>
      <c r="F21" s="23">
        <f t="shared" si="2"/>
        <v>200000</v>
      </c>
      <c r="G21" s="24"/>
      <c r="H21" s="20"/>
      <c r="I21" s="20"/>
      <c r="J21" s="25"/>
      <c r="K21" s="25"/>
      <c r="L21" s="13"/>
      <c r="M21" s="13"/>
      <c r="N21" s="13"/>
      <c r="O21" s="13"/>
      <c r="P21" s="13"/>
    </row>
    <row r="22" spans="1:16" x14ac:dyDescent="0.25">
      <c r="A22" s="4">
        <v>6</v>
      </c>
      <c r="B22" s="15">
        <f t="shared" si="6"/>
        <v>350000</v>
      </c>
      <c r="C22" s="15"/>
      <c r="D22" s="15">
        <f t="shared" si="3"/>
        <v>270000</v>
      </c>
      <c r="E22" s="15"/>
      <c r="F22" s="23">
        <f t="shared" si="2"/>
        <v>80000</v>
      </c>
      <c r="G22" s="24"/>
      <c r="H22" s="20"/>
      <c r="I22" s="20"/>
      <c r="J22" s="25"/>
      <c r="K22" s="25"/>
      <c r="L22" s="13"/>
      <c r="M22" s="13"/>
      <c r="N22" s="13"/>
      <c r="O22" s="13"/>
      <c r="P22" s="13"/>
    </row>
    <row r="23" spans="1:16" x14ac:dyDescent="0.25">
      <c r="A23" s="4">
        <v>7</v>
      </c>
      <c r="B23" s="15">
        <f>(B9*F9)+(H9*J9)+L9*N9</f>
        <v>520000</v>
      </c>
      <c r="C23" s="15"/>
      <c r="D23" s="15">
        <f>S9+V9+X9+Z9</f>
        <v>320000</v>
      </c>
      <c r="E23" s="15"/>
      <c r="F23" s="23">
        <f>B23-D23</f>
        <v>200000</v>
      </c>
      <c r="G23" s="24"/>
      <c r="H23" s="25">
        <f t="shared" ref="H23" si="7">(F23+F24+F25)</f>
        <v>480000</v>
      </c>
      <c r="I23" s="20"/>
      <c r="J23" s="25">
        <f t="shared" ref="J23" si="8">H23/100*87</f>
        <v>417600</v>
      </c>
      <c r="K23" s="25"/>
      <c r="L23" s="13"/>
      <c r="M23" s="13"/>
      <c r="N23" s="13"/>
      <c r="O23" s="13"/>
      <c r="P23" s="13"/>
    </row>
    <row r="24" spans="1:16" x14ac:dyDescent="0.25">
      <c r="A24" s="4">
        <v>8</v>
      </c>
      <c r="B24" s="15">
        <f t="shared" si="6"/>
        <v>350000</v>
      </c>
      <c r="C24" s="15"/>
      <c r="D24" s="15">
        <f t="shared" si="3"/>
        <v>270000</v>
      </c>
      <c r="E24" s="15"/>
      <c r="F24" s="23">
        <f t="shared" si="2"/>
        <v>80000</v>
      </c>
      <c r="G24" s="24"/>
      <c r="H24" s="20"/>
      <c r="I24" s="20"/>
      <c r="J24" s="25"/>
      <c r="K24" s="25"/>
      <c r="L24" s="13"/>
      <c r="M24" s="13"/>
      <c r="N24" s="13"/>
      <c r="O24" s="13"/>
      <c r="P24" s="13"/>
    </row>
    <row r="25" spans="1:16" x14ac:dyDescent="0.25">
      <c r="A25" s="4">
        <v>9</v>
      </c>
      <c r="B25" s="15">
        <f t="shared" si="6"/>
        <v>520000</v>
      </c>
      <c r="C25" s="15"/>
      <c r="D25" s="15">
        <f t="shared" si="3"/>
        <v>320000</v>
      </c>
      <c r="E25" s="15"/>
      <c r="F25" s="23">
        <f t="shared" si="2"/>
        <v>200000</v>
      </c>
      <c r="G25" s="24"/>
      <c r="H25" s="20"/>
      <c r="I25" s="20"/>
      <c r="J25" s="25"/>
      <c r="K25" s="25"/>
      <c r="L25" s="13"/>
      <c r="M25" s="13"/>
      <c r="N25" s="13"/>
      <c r="O25" s="13"/>
      <c r="P25" s="13"/>
    </row>
    <row r="26" spans="1:16" x14ac:dyDescent="0.25">
      <c r="A26" s="4">
        <v>10</v>
      </c>
      <c r="B26" s="15">
        <f t="shared" si="6"/>
        <v>530000</v>
      </c>
      <c r="C26" s="15"/>
      <c r="D26" s="15">
        <f t="shared" si="3"/>
        <v>370000</v>
      </c>
      <c r="E26" s="15"/>
      <c r="F26" s="23">
        <f t="shared" si="2"/>
        <v>160000</v>
      </c>
      <c r="G26" s="24"/>
      <c r="H26" s="25">
        <f t="shared" ref="H26" si="9">(F26+F27+F28)</f>
        <v>585000</v>
      </c>
      <c r="I26" s="20"/>
      <c r="J26" s="25">
        <f t="shared" ref="J26" si="10">H26/100*87</f>
        <v>508950</v>
      </c>
      <c r="K26" s="25"/>
      <c r="L26" s="13"/>
      <c r="M26" s="13"/>
      <c r="N26" s="13"/>
      <c r="O26" s="13"/>
      <c r="P26" s="13"/>
    </row>
    <row r="27" spans="1:16" x14ac:dyDescent="0.25">
      <c r="A27" s="4">
        <v>11</v>
      </c>
      <c r="B27" s="15">
        <f t="shared" si="6"/>
        <v>545000</v>
      </c>
      <c r="C27" s="15"/>
      <c r="D27" s="15">
        <f t="shared" si="3"/>
        <v>370000</v>
      </c>
      <c r="E27" s="15"/>
      <c r="F27" s="23">
        <f t="shared" si="2"/>
        <v>175000</v>
      </c>
      <c r="G27" s="24"/>
      <c r="H27" s="20"/>
      <c r="I27" s="20"/>
      <c r="J27" s="25"/>
      <c r="K27" s="25"/>
      <c r="L27" s="13"/>
      <c r="M27" s="13"/>
      <c r="N27" s="13"/>
      <c r="O27" s="13"/>
      <c r="P27" s="13"/>
    </row>
    <row r="28" spans="1:16" x14ac:dyDescent="0.25">
      <c r="A28" s="4">
        <v>12</v>
      </c>
      <c r="B28" s="15">
        <f t="shared" si="6"/>
        <v>620000</v>
      </c>
      <c r="C28" s="15"/>
      <c r="D28" s="15">
        <f t="shared" si="3"/>
        <v>370000</v>
      </c>
      <c r="E28" s="15"/>
      <c r="F28" s="23">
        <f>B28-D28</f>
        <v>250000</v>
      </c>
      <c r="G28" s="24"/>
      <c r="H28" s="20"/>
      <c r="I28" s="20"/>
      <c r="J28" s="25"/>
      <c r="K28" s="25"/>
      <c r="L28" s="13"/>
      <c r="M28" s="13"/>
      <c r="N28" s="13"/>
      <c r="O28" s="13"/>
      <c r="P28" s="13"/>
    </row>
    <row r="29" spans="1:16" x14ac:dyDescent="0.25">
      <c r="A29" s="11" t="s">
        <v>11</v>
      </c>
      <c r="B29" s="11"/>
      <c r="C29" s="11"/>
      <c r="D29" s="11"/>
      <c r="E29" s="11"/>
      <c r="F29" s="23">
        <f>F17+F18+F19+F20+F21+F22+F23+F24+F25+F26+F27+F28</f>
        <v>1820000</v>
      </c>
      <c r="G29" s="24"/>
      <c r="H29" s="26"/>
      <c r="I29" s="27"/>
      <c r="J29" s="28">
        <f>J17+J20+J23+J26</f>
        <v>1583400</v>
      </c>
      <c r="K29" s="29"/>
      <c r="L29" s="14"/>
      <c r="M29" s="14"/>
      <c r="N29" s="14"/>
      <c r="O29" s="14"/>
      <c r="P29" s="14"/>
    </row>
  </sheetData>
  <mergeCells count="202">
    <mergeCell ref="A1:AA1"/>
    <mergeCell ref="B2:E2"/>
    <mergeCell ref="F2:G2"/>
    <mergeCell ref="H2:I2"/>
    <mergeCell ref="J2:K2"/>
    <mergeCell ref="L2:M2"/>
    <mergeCell ref="N2:O2"/>
    <mergeCell ref="P2:R2"/>
    <mergeCell ref="S2:U2"/>
    <mergeCell ref="V2:W2"/>
    <mergeCell ref="X2:Y2"/>
    <mergeCell ref="Z2:AA2"/>
    <mergeCell ref="B3:E3"/>
    <mergeCell ref="F3:G3"/>
    <mergeCell ref="H3:I3"/>
    <mergeCell ref="J3:K3"/>
    <mergeCell ref="L3:M3"/>
    <mergeCell ref="N3:O3"/>
    <mergeCell ref="P3:R3"/>
    <mergeCell ref="S3:U3"/>
    <mergeCell ref="V3:W3"/>
    <mergeCell ref="X3:Y3"/>
    <mergeCell ref="Z3:AA3"/>
    <mergeCell ref="B4:E4"/>
    <mergeCell ref="F4:G4"/>
    <mergeCell ref="H4:I4"/>
    <mergeCell ref="J4:K4"/>
    <mergeCell ref="L4:M4"/>
    <mergeCell ref="N4:O4"/>
    <mergeCell ref="P4:R4"/>
    <mergeCell ref="B6:E6"/>
    <mergeCell ref="F6:G6"/>
    <mergeCell ref="H6:I6"/>
    <mergeCell ref="J6:K6"/>
    <mergeCell ref="L6:M6"/>
    <mergeCell ref="S4:U4"/>
    <mergeCell ref="V4:W4"/>
    <mergeCell ref="X4:Y4"/>
    <mergeCell ref="Z4:AA4"/>
    <mergeCell ref="B5:E5"/>
    <mergeCell ref="F5:G5"/>
    <mergeCell ref="H5:I5"/>
    <mergeCell ref="J5:K5"/>
    <mergeCell ref="L5:M5"/>
    <mergeCell ref="N5:O5"/>
    <mergeCell ref="N6:O6"/>
    <mergeCell ref="P6:R6"/>
    <mergeCell ref="S6:U6"/>
    <mergeCell ref="V6:W6"/>
    <mergeCell ref="X6:Y6"/>
    <mergeCell ref="Z6:AA6"/>
    <mergeCell ref="P5:R5"/>
    <mergeCell ref="S5:U5"/>
    <mergeCell ref="V5:W5"/>
    <mergeCell ref="X5:Y5"/>
    <mergeCell ref="Z5:AA5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8:O8"/>
    <mergeCell ref="P8:R8"/>
    <mergeCell ref="S8:U8"/>
    <mergeCell ref="V8:W8"/>
    <mergeCell ref="X8:Y8"/>
    <mergeCell ref="Z8:AA8"/>
    <mergeCell ref="P7:R7"/>
    <mergeCell ref="S7:U7"/>
    <mergeCell ref="V7:W7"/>
    <mergeCell ref="X7:Y7"/>
    <mergeCell ref="Z7:AA7"/>
    <mergeCell ref="N7:O7"/>
    <mergeCell ref="B10:E10"/>
    <mergeCell ref="F10:G10"/>
    <mergeCell ref="H10:I10"/>
    <mergeCell ref="J10:K10"/>
    <mergeCell ref="L10:M10"/>
    <mergeCell ref="B9:E9"/>
    <mergeCell ref="F9:G9"/>
    <mergeCell ref="H9:I9"/>
    <mergeCell ref="J9:K9"/>
    <mergeCell ref="L9:M9"/>
    <mergeCell ref="N10:O10"/>
    <mergeCell ref="P10:R10"/>
    <mergeCell ref="S10:U10"/>
    <mergeCell ref="V10:W10"/>
    <mergeCell ref="X10:Y10"/>
    <mergeCell ref="Z10:AA10"/>
    <mergeCell ref="P9:R9"/>
    <mergeCell ref="S9:U9"/>
    <mergeCell ref="V9:W9"/>
    <mergeCell ref="X9:Y9"/>
    <mergeCell ref="Z9:AA9"/>
    <mergeCell ref="N9:O9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2:O12"/>
    <mergeCell ref="P12:R12"/>
    <mergeCell ref="S12:U12"/>
    <mergeCell ref="V12:W12"/>
    <mergeCell ref="X12:Y12"/>
    <mergeCell ref="Z12:AA12"/>
    <mergeCell ref="P11:R11"/>
    <mergeCell ref="S11:U11"/>
    <mergeCell ref="V11:W11"/>
    <mergeCell ref="X11:Y11"/>
    <mergeCell ref="Z11:AA11"/>
    <mergeCell ref="N11:O11"/>
    <mergeCell ref="V14:W14"/>
    <mergeCell ref="X14:Y14"/>
    <mergeCell ref="Z14:AA14"/>
    <mergeCell ref="P13:R13"/>
    <mergeCell ref="S13:U13"/>
    <mergeCell ref="V13:W13"/>
    <mergeCell ref="X13:Y13"/>
    <mergeCell ref="Z13:AA13"/>
    <mergeCell ref="B14:E14"/>
    <mergeCell ref="F14:G14"/>
    <mergeCell ref="H14:I14"/>
    <mergeCell ref="J14:K14"/>
    <mergeCell ref="L14:M14"/>
    <mergeCell ref="B13:E13"/>
    <mergeCell ref="F13:G13"/>
    <mergeCell ref="H13:I13"/>
    <mergeCell ref="J13:K13"/>
    <mergeCell ref="L13:M13"/>
    <mergeCell ref="N13:O13"/>
    <mergeCell ref="B16:C16"/>
    <mergeCell ref="D16:E16"/>
    <mergeCell ref="F16:G16"/>
    <mergeCell ref="H16:I16"/>
    <mergeCell ref="J16:K16"/>
    <mergeCell ref="L16:M16"/>
    <mergeCell ref="N14:O14"/>
    <mergeCell ref="P14:R14"/>
    <mergeCell ref="S14:U14"/>
    <mergeCell ref="J20:K22"/>
    <mergeCell ref="B21:C21"/>
    <mergeCell ref="D21:E21"/>
    <mergeCell ref="F21:G21"/>
    <mergeCell ref="B22:C22"/>
    <mergeCell ref="B17:C17"/>
    <mergeCell ref="D17:E17"/>
    <mergeCell ref="F17:G17"/>
    <mergeCell ref="H17:I19"/>
    <mergeCell ref="J17:K19"/>
    <mergeCell ref="B18:C18"/>
    <mergeCell ref="D18:E18"/>
    <mergeCell ref="F18:G18"/>
    <mergeCell ref="B19:C19"/>
    <mergeCell ref="D19:E19"/>
    <mergeCell ref="D25:E25"/>
    <mergeCell ref="F25:G25"/>
    <mergeCell ref="D22:E22"/>
    <mergeCell ref="F22:G22"/>
    <mergeCell ref="B23:C23"/>
    <mergeCell ref="D23:E23"/>
    <mergeCell ref="F23:G23"/>
    <mergeCell ref="H23:I25"/>
    <mergeCell ref="F19:G19"/>
    <mergeCell ref="B20:C20"/>
    <mergeCell ref="D20:E20"/>
    <mergeCell ref="F20:G20"/>
    <mergeCell ref="H20:I22"/>
    <mergeCell ref="N16:P16"/>
    <mergeCell ref="L17:M29"/>
    <mergeCell ref="N17:P29"/>
    <mergeCell ref="F28:G28"/>
    <mergeCell ref="A29:E29"/>
    <mergeCell ref="F29:G29"/>
    <mergeCell ref="H29:I29"/>
    <mergeCell ref="J29:K29"/>
    <mergeCell ref="F15:G15"/>
    <mergeCell ref="B26:C26"/>
    <mergeCell ref="D26:E26"/>
    <mergeCell ref="F26:G26"/>
    <mergeCell ref="H26:I28"/>
    <mergeCell ref="J26:K28"/>
    <mergeCell ref="B27:C27"/>
    <mergeCell ref="D27:E27"/>
    <mergeCell ref="F27:G27"/>
    <mergeCell ref="B28:C28"/>
    <mergeCell ref="D28:E28"/>
    <mergeCell ref="J23:K25"/>
    <mergeCell ref="B24:C24"/>
    <mergeCell ref="D24:E24"/>
    <mergeCell ref="F24:G24"/>
    <mergeCell ref="B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1398-51E1-40D2-AEA6-752A802EE88D}">
  <dimension ref="A1:AA29"/>
  <sheetViews>
    <sheetView workbookViewId="0">
      <selection activeCell="L15" sqref="L15"/>
    </sheetView>
  </sheetViews>
  <sheetFormatPr defaultRowHeight="15" x14ac:dyDescent="0.25"/>
  <sheetData>
    <row r="1" spans="1:27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x14ac:dyDescent="0.25">
      <c r="A2" s="2" t="s">
        <v>0</v>
      </c>
      <c r="B2" s="11" t="s">
        <v>17</v>
      </c>
      <c r="C2" s="11"/>
      <c r="D2" s="11"/>
      <c r="E2" s="11"/>
      <c r="F2" s="18" t="s">
        <v>7</v>
      </c>
      <c r="G2" s="19"/>
      <c r="H2" s="11" t="s">
        <v>1</v>
      </c>
      <c r="I2" s="11"/>
      <c r="J2" s="18" t="s">
        <v>8</v>
      </c>
      <c r="K2" s="19"/>
      <c r="L2" s="11" t="s">
        <v>9</v>
      </c>
      <c r="M2" s="11"/>
      <c r="N2" s="18" t="s">
        <v>10</v>
      </c>
      <c r="O2" s="19"/>
      <c r="P2" s="11" t="s">
        <v>2</v>
      </c>
      <c r="Q2" s="11"/>
      <c r="R2" s="11"/>
      <c r="S2" s="11" t="s">
        <v>3</v>
      </c>
      <c r="T2" s="11"/>
      <c r="U2" s="11"/>
      <c r="V2" s="11" t="s">
        <v>4</v>
      </c>
      <c r="W2" s="11"/>
      <c r="X2" s="11" t="s">
        <v>5</v>
      </c>
      <c r="Y2" s="11"/>
      <c r="Z2" s="11" t="s">
        <v>6</v>
      </c>
      <c r="AA2" s="11"/>
    </row>
    <row r="3" spans="1:27" x14ac:dyDescent="0.25">
      <c r="A3" s="4">
        <v>1</v>
      </c>
      <c r="B3" s="15">
        <v>18000</v>
      </c>
      <c r="C3" s="15"/>
      <c r="D3" s="15"/>
      <c r="E3" s="15"/>
      <c r="F3" s="16">
        <v>15</v>
      </c>
      <c r="G3" s="17"/>
      <c r="H3" s="15">
        <v>5000</v>
      </c>
      <c r="I3" s="15"/>
      <c r="J3" s="16">
        <v>10</v>
      </c>
      <c r="K3" s="17"/>
      <c r="L3" s="15">
        <v>2000</v>
      </c>
      <c r="M3" s="15"/>
      <c r="N3" s="16">
        <v>10</v>
      </c>
      <c r="O3" s="17"/>
      <c r="P3" s="20">
        <v>1</v>
      </c>
      <c r="Q3" s="20"/>
      <c r="R3" s="20"/>
      <c r="S3" s="15">
        <v>15000</v>
      </c>
      <c r="T3" s="15"/>
      <c r="U3" s="15"/>
      <c r="V3" s="15">
        <f>8000*F3</f>
        <v>120000</v>
      </c>
      <c r="W3" s="15"/>
      <c r="X3" s="15">
        <f>20000*P3</f>
        <v>20000</v>
      </c>
      <c r="Y3" s="15"/>
      <c r="Z3" s="15">
        <v>60000</v>
      </c>
      <c r="AA3" s="15"/>
    </row>
    <row r="4" spans="1:27" x14ac:dyDescent="0.25">
      <c r="A4" s="4">
        <v>2</v>
      </c>
      <c r="B4" s="15">
        <v>18000</v>
      </c>
      <c r="C4" s="15"/>
      <c r="D4" s="15"/>
      <c r="E4" s="15"/>
      <c r="F4" s="16">
        <v>15</v>
      </c>
      <c r="G4" s="17"/>
      <c r="H4" s="15">
        <v>5000</v>
      </c>
      <c r="I4" s="15"/>
      <c r="J4" s="16">
        <v>15</v>
      </c>
      <c r="K4" s="17"/>
      <c r="L4" s="15">
        <v>2000</v>
      </c>
      <c r="M4" s="15"/>
      <c r="N4" s="16">
        <v>10</v>
      </c>
      <c r="O4" s="17"/>
      <c r="P4" s="20">
        <v>2</v>
      </c>
      <c r="Q4" s="20"/>
      <c r="R4" s="20"/>
      <c r="S4" s="15">
        <v>15000</v>
      </c>
      <c r="T4" s="15"/>
      <c r="U4" s="15"/>
      <c r="V4" s="15">
        <f>8000*F4</f>
        <v>120000</v>
      </c>
      <c r="W4" s="15"/>
      <c r="X4" s="15">
        <f>20000*P4</f>
        <v>40000</v>
      </c>
      <c r="Y4" s="15"/>
      <c r="Z4" s="15">
        <v>60000</v>
      </c>
      <c r="AA4" s="15"/>
    </row>
    <row r="5" spans="1:27" x14ac:dyDescent="0.25">
      <c r="A5" s="4">
        <v>3</v>
      </c>
      <c r="B5" s="15">
        <v>20000</v>
      </c>
      <c r="C5" s="15"/>
      <c r="D5" s="15"/>
      <c r="E5" s="15"/>
      <c r="F5" s="16">
        <v>10</v>
      </c>
      <c r="G5" s="17"/>
      <c r="H5" s="15">
        <v>5000</v>
      </c>
      <c r="I5" s="15"/>
      <c r="J5" s="16">
        <v>10</v>
      </c>
      <c r="K5" s="17"/>
      <c r="L5" s="15">
        <v>2000</v>
      </c>
      <c r="M5" s="15"/>
      <c r="N5" s="16">
        <v>10</v>
      </c>
      <c r="O5" s="17"/>
      <c r="P5" s="20">
        <v>2</v>
      </c>
      <c r="Q5" s="20"/>
      <c r="R5" s="20"/>
      <c r="S5" s="15">
        <v>15000</v>
      </c>
      <c r="T5" s="15"/>
      <c r="U5" s="15"/>
      <c r="V5" s="15">
        <f t="shared" ref="V5:V14" si="0">8000*F5</f>
        <v>80000</v>
      </c>
      <c r="W5" s="15"/>
      <c r="X5" s="15">
        <f t="shared" ref="X5:X14" si="1">20000*P5</f>
        <v>40000</v>
      </c>
      <c r="Y5" s="15"/>
      <c r="Z5" s="15">
        <v>60000</v>
      </c>
      <c r="AA5" s="15"/>
    </row>
    <row r="6" spans="1:27" x14ac:dyDescent="0.25">
      <c r="A6" s="4">
        <v>4</v>
      </c>
      <c r="B6" s="15">
        <v>18000</v>
      </c>
      <c r="C6" s="15"/>
      <c r="D6" s="15"/>
      <c r="E6" s="15"/>
      <c r="F6" s="16">
        <v>15</v>
      </c>
      <c r="G6" s="17"/>
      <c r="H6" s="15">
        <v>5000</v>
      </c>
      <c r="I6" s="15"/>
      <c r="J6" s="16">
        <v>10</v>
      </c>
      <c r="K6" s="17"/>
      <c r="L6" s="15">
        <v>2000</v>
      </c>
      <c r="M6" s="15"/>
      <c r="N6" s="16">
        <v>10</v>
      </c>
      <c r="O6" s="17"/>
      <c r="P6" s="20">
        <v>2</v>
      </c>
      <c r="Q6" s="20"/>
      <c r="R6" s="20"/>
      <c r="S6" s="15">
        <v>15000</v>
      </c>
      <c r="T6" s="15"/>
      <c r="U6" s="15"/>
      <c r="V6" s="15">
        <f t="shared" si="0"/>
        <v>120000</v>
      </c>
      <c r="W6" s="15"/>
      <c r="X6" s="15">
        <f t="shared" si="1"/>
        <v>40000</v>
      </c>
      <c r="Y6" s="15"/>
      <c r="Z6" s="15">
        <v>60000</v>
      </c>
      <c r="AA6" s="15"/>
    </row>
    <row r="7" spans="1:27" x14ac:dyDescent="0.25">
      <c r="A7" s="4">
        <v>5</v>
      </c>
      <c r="B7" s="15">
        <v>20000</v>
      </c>
      <c r="C7" s="15"/>
      <c r="D7" s="15"/>
      <c r="E7" s="15"/>
      <c r="F7" s="16">
        <v>10</v>
      </c>
      <c r="G7" s="17"/>
      <c r="H7" s="15">
        <v>5000</v>
      </c>
      <c r="I7" s="15"/>
      <c r="J7" s="16">
        <v>10</v>
      </c>
      <c r="K7" s="17"/>
      <c r="L7" s="15">
        <v>2000</v>
      </c>
      <c r="M7" s="15"/>
      <c r="N7" s="16">
        <v>10</v>
      </c>
      <c r="O7" s="17"/>
      <c r="P7" s="20">
        <v>2</v>
      </c>
      <c r="Q7" s="20"/>
      <c r="R7" s="20"/>
      <c r="S7" s="15">
        <v>15000</v>
      </c>
      <c r="T7" s="15"/>
      <c r="U7" s="15"/>
      <c r="V7" s="15">
        <f t="shared" si="0"/>
        <v>80000</v>
      </c>
      <c r="W7" s="15"/>
      <c r="X7" s="15">
        <f t="shared" si="1"/>
        <v>40000</v>
      </c>
      <c r="Y7" s="15"/>
      <c r="Z7" s="15">
        <v>60000</v>
      </c>
      <c r="AA7" s="15"/>
    </row>
    <row r="8" spans="1:27" x14ac:dyDescent="0.25">
      <c r="A8" s="4">
        <v>6</v>
      </c>
      <c r="B8" s="15">
        <v>18000</v>
      </c>
      <c r="C8" s="15"/>
      <c r="D8" s="15"/>
      <c r="E8" s="15"/>
      <c r="F8" s="16">
        <v>15</v>
      </c>
      <c r="G8" s="17"/>
      <c r="H8" s="15">
        <v>5000</v>
      </c>
      <c r="I8" s="15"/>
      <c r="J8" s="16">
        <v>15</v>
      </c>
      <c r="K8" s="17"/>
      <c r="L8" s="15">
        <v>2000</v>
      </c>
      <c r="M8" s="15"/>
      <c r="N8" s="16">
        <v>10</v>
      </c>
      <c r="O8" s="17"/>
      <c r="P8" s="20">
        <v>2</v>
      </c>
      <c r="Q8" s="20"/>
      <c r="R8" s="20"/>
      <c r="S8" s="15">
        <v>15000</v>
      </c>
      <c r="T8" s="15"/>
      <c r="U8" s="15"/>
      <c r="V8" s="15">
        <f t="shared" si="0"/>
        <v>120000</v>
      </c>
      <c r="W8" s="15"/>
      <c r="X8" s="15">
        <f t="shared" si="1"/>
        <v>40000</v>
      </c>
      <c r="Y8" s="15"/>
      <c r="Z8" s="15">
        <v>60000</v>
      </c>
      <c r="AA8" s="15"/>
    </row>
    <row r="9" spans="1:27" x14ac:dyDescent="0.25">
      <c r="A9" s="4">
        <v>7</v>
      </c>
      <c r="B9" s="15">
        <v>20000</v>
      </c>
      <c r="C9" s="15"/>
      <c r="D9" s="15"/>
      <c r="E9" s="15"/>
      <c r="F9" s="16">
        <v>10</v>
      </c>
      <c r="G9" s="17"/>
      <c r="H9" s="15">
        <v>5000</v>
      </c>
      <c r="I9" s="15"/>
      <c r="J9" s="16">
        <v>10</v>
      </c>
      <c r="K9" s="17"/>
      <c r="L9" s="15">
        <v>2000</v>
      </c>
      <c r="M9" s="15"/>
      <c r="N9" s="16">
        <v>10</v>
      </c>
      <c r="O9" s="17"/>
      <c r="P9" s="20">
        <v>2</v>
      </c>
      <c r="Q9" s="20"/>
      <c r="R9" s="20"/>
      <c r="S9" s="15">
        <v>15000</v>
      </c>
      <c r="T9" s="15"/>
      <c r="U9" s="15"/>
      <c r="V9" s="15">
        <f t="shared" si="0"/>
        <v>80000</v>
      </c>
      <c r="W9" s="15"/>
      <c r="X9" s="15">
        <f t="shared" si="1"/>
        <v>40000</v>
      </c>
      <c r="Y9" s="15"/>
      <c r="Z9" s="15">
        <v>60000</v>
      </c>
      <c r="AA9" s="15"/>
    </row>
    <row r="10" spans="1:27" x14ac:dyDescent="0.25">
      <c r="A10" s="4">
        <v>8</v>
      </c>
      <c r="B10" s="15">
        <v>18000</v>
      </c>
      <c r="C10" s="15"/>
      <c r="D10" s="15"/>
      <c r="E10" s="15"/>
      <c r="F10" s="16">
        <v>15</v>
      </c>
      <c r="G10" s="17"/>
      <c r="H10" s="15">
        <v>5000</v>
      </c>
      <c r="I10" s="15"/>
      <c r="J10" s="16">
        <v>10</v>
      </c>
      <c r="K10" s="17"/>
      <c r="L10" s="15">
        <v>2000</v>
      </c>
      <c r="M10" s="15"/>
      <c r="N10" s="16">
        <v>10</v>
      </c>
      <c r="O10" s="17"/>
      <c r="P10" s="20">
        <v>2</v>
      </c>
      <c r="Q10" s="20"/>
      <c r="R10" s="20"/>
      <c r="S10" s="15">
        <v>15000</v>
      </c>
      <c r="T10" s="15"/>
      <c r="U10" s="15"/>
      <c r="V10" s="15">
        <f t="shared" si="0"/>
        <v>120000</v>
      </c>
      <c r="W10" s="15"/>
      <c r="X10" s="15">
        <f t="shared" si="1"/>
        <v>40000</v>
      </c>
      <c r="Y10" s="15"/>
      <c r="Z10" s="15">
        <v>60000</v>
      </c>
      <c r="AA10" s="15"/>
    </row>
    <row r="11" spans="1:27" x14ac:dyDescent="0.25">
      <c r="A11" s="4">
        <v>9</v>
      </c>
      <c r="B11" s="15">
        <v>20000</v>
      </c>
      <c r="C11" s="15"/>
      <c r="D11" s="15"/>
      <c r="E11" s="15"/>
      <c r="F11" s="16">
        <v>10</v>
      </c>
      <c r="G11" s="17"/>
      <c r="H11" s="15">
        <v>5000</v>
      </c>
      <c r="I11" s="15"/>
      <c r="J11" s="16">
        <v>15</v>
      </c>
      <c r="K11" s="17"/>
      <c r="L11" s="15">
        <v>2000</v>
      </c>
      <c r="M11" s="15"/>
      <c r="N11" s="16">
        <v>10</v>
      </c>
      <c r="O11" s="17"/>
      <c r="P11" s="20">
        <v>2</v>
      </c>
      <c r="Q11" s="20"/>
      <c r="R11" s="20"/>
      <c r="S11" s="15">
        <v>15000</v>
      </c>
      <c r="T11" s="15"/>
      <c r="U11" s="15"/>
      <c r="V11" s="15">
        <f t="shared" si="0"/>
        <v>80000</v>
      </c>
      <c r="W11" s="15"/>
      <c r="X11" s="15">
        <f t="shared" si="1"/>
        <v>40000</v>
      </c>
      <c r="Y11" s="15"/>
      <c r="Z11" s="15">
        <v>60000</v>
      </c>
      <c r="AA11" s="15"/>
    </row>
    <row r="12" spans="1:27" x14ac:dyDescent="0.25">
      <c r="A12" s="4">
        <v>10</v>
      </c>
      <c r="B12" s="15">
        <v>18000</v>
      </c>
      <c r="C12" s="15"/>
      <c r="D12" s="15"/>
      <c r="E12" s="15"/>
      <c r="F12" s="16">
        <v>15</v>
      </c>
      <c r="G12" s="17"/>
      <c r="H12" s="15">
        <v>5000</v>
      </c>
      <c r="I12" s="15"/>
      <c r="J12" s="16">
        <v>10</v>
      </c>
      <c r="K12" s="17"/>
      <c r="L12" s="15">
        <v>2000</v>
      </c>
      <c r="M12" s="15"/>
      <c r="N12" s="16">
        <v>10</v>
      </c>
      <c r="O12" s="17"/>
      <c r="P12" s="20">
        <v>2</v>
      </c>
      <c r="Q12" s="20"/>
      <c r="R12" s="20"/>
      <c r="S12" s="15">
        <v>15000</v>
      </c>
      <c r="T12" s="15"/>
      <c r="U12" s="15"/>
      <c r="V12" s="15">
        <f t="shared" si="0"/>
        <v>120000</v>
      </c>
      <c r="W12" s="15"/>
      <c r="X12" s="15">
        <f t="shared" si="1"/>
        <v>40000</v>
      </c>
      <c r="Y12" s="15"/>
      <c r="Z12" s="15">
        <v>60000</v>
      </c>
      <c r="AA12" s="15"/>
    </row>
    <row r="13" spans="1:27" x14ac:dyDescent="0.25">
      <c r="A13" s="4">
        <v>11</v>
      </c>
      <c r="B13" s="15">
        <v>18000</v>
      </c>
      <c r="C13" s="15"/>
      <c r="D13" s="15"/>
      <c r="E13" s="15"/>
      <c r="F13" s="16">
        <v>10</v>
      </c>
      <c r="G13" s="17"/>
      <c r="H13" s="15">
        <v>5000</v>
      </c>
      <c r="I13" s="15"/>
      <c r="J13" s="16">
        <v>10</v>
      </c>
      <c r="K13" s="17"/>
      <c r="L13" s="15">
        <v>2000</v>
      </c>
      <c r="M13" s="15"/>
      <c r="N13" s="16">
        <v>10</v>
      </c>
      <c r="O13" s="17"/>
      <c r="P13" s="20">
        <v>2</v>
      </c>
      <c r="Q13" s="20"/>
      <c r="R13" s="20"/>
      <c r="S13" s="15">
        <v>15000</v>
      </c>
      <c r="T13" s="15"/>
      <c r="U13" s="15"/>
      <c r="V13" s="15">
        <f t="shared" si="0"/>
        <v>80000</v>
      </c>
      <c r="W13" s="15"/>
      <c r="X13" s="15">
        <f t="shared" si="1"/>
        <v>40000</v>
      </c>
      <c r="Y13" s="15"/>
      <c r="Z13" s="15">
        <v>60000</v>
      </c>
      <c r="AA13" s="15"/>
    </row>
    <row r="14" spans="1:27" x14ac:dyDescent="0.25">
      <c r="A14" s="4">
        <v>12</v>
      </c>
      <c r="B14" s="15">
        <v>20000</v>
      </c>
      <c r="C14" s="15"/>
      <c r="D14" s="15"/>
      <c r="E14" s="15"/>
      <c r="F14" s="16">
        <v>15</v>
      </c>
      <c r="G14" s="17"/>
      <c r="H14" s="15">
        <v>5000</v>
      </c>
      <c r="I14" s="15"/>
      <c r="J14" s="16">
        <v>10</v>
      </c>
      <c r="K14" s="17"/>
      <c r="L14" s="15">
        <v>2000</v>
      </c>
      <c r="M14" s="15"/>
      <c r="N14" s="16">
        <v>10</v>
      </c>
      <c r="O14" s="17"/>
      <c r="P14" s="20">
        <v>2</v>
      </c>
      <c r="Q14" s="20"/>
      <c r="R14" s="20"/>
      <c r="S14" s="15">
        <v>15000</v>
      </c>
      <c r="T14" s="15"/>
      <c r="U14" s="15"/>
      <c r="V14" s="15">
        <f t="shared" si="0"/>
        <v>120000</v>
      </c>
      <c r="W14" s="15"/>
      <c r="X14" s="15">
        <f t="shared" si="1"/>
        <v>40000</v>
      </c>
      <c r="Y14" s="15"/>
      <c r="Z14" s="15">
        <v>60000</v>
      </c>
      <c r="AA14" s="15"/>
    </row>
    <row r="15" spans="1:27" x14ac:dyDescent="0.25">
      <c r="B15" s="8"/>
      <c r="C15" s="9"/>
      <c r="D15" s="9"/>
      <c r="E15" s="9"/>
      <c r="F15" s="10">
        <f>F3+F4+F6+F5+F7+F8+F9+F10+F11+F12+F13+F14</f>
        <v>155</v>
      </c>
      <c r="G15" s="10"/>
      <c r="H15" s="8"/>
      <c r="I15" s="9"/>
      <c r="J15" s="9"/>
      <c r="K15" s="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2" t="s">
        <v>0</v>
      </c>
      <c r="B16" s="11" t="s">
        <v>12</v>
      </c>
      <c r="C16" s="11"/>
      <c r="D16" s="18" t="s">
        <v>13</v>
      </c>
      <c r="E16" s="19"/>
      <c r="F16" s="18" t="s">
        <v>14</v>
      </c>
      <c r="G16" s="19"/>
      <c r="H16" s="32" t="s">
        <v>16</v>
      </c>
      <c r="I16" s="33"/>
      <c r="J16" s="34" t="s">
        <v>15</v>
      </c>
      <c r="K16" s="34"/>
      <c r="L16" s="11" t="s">
        <v>19</v>
      </c>
      <c r="M16" s="11"/>
      <c r="N16" s="11" t="s">
        <v>18</v>
      </c>
      <c r="O16" s="11"/>
      <c r="P16" s="11"/>
    </row>
    <row r="17" spans="1:16" x14ac:dyDescent="0.25">
      <c r="A17" s="4">
        <v>1</v>
      </c>
      <c r="B17" s="15">
        <f>(B3*F3)+(H3*J3)+L3*N3</f>
        <v>340000</v>
      </c>
      <c r="C17" s="15"/>
      <c r="D17" s="15">
        <f>S3+V3+X3+Z3</f>
        <v>215000</v>
      </c>
      <c r="E17" s="15"/>
      <c r="F17" s="23">
        <f>B17-D17</f>
        <v>125000</v>
      </c>
      <c r="G17" s="24"/>
      <c r="H17" s="25">
        <f>(F17+F18+F19)</f>
        <v>330000</v>
      </c>
      <c r="I17" s="20"/>
      <c r="J17" s="25">
        <f>H17/100*87</f>
        <v>287100</v>
      </c>
      <c r="K17" s="25"/>
      <c r="L17" s="12">
        <f>J29/100*30</f>
        <v>317115</v>
      </c>
      <c r="M17" s="13"/>
      <c r="N17" s="12">
        <f>J29-L17</f>
        <v>739935</v>
      </c>
      <c r="O17" s="13"/>
      <c r="P17" s="13"/>
    </row>
    <row r="18" spans="1:16" x14ac:dyDescent="0.25">
      <c r="A18" s="4">
        <v>2</v>
      </c>
      <c r="B18" s="15">
        <f>(B4*F4)+(H4*J4)+L4*N4</f>
        <v>365000</v>
      </c>
      <c r="C18" s="15"/>
      <c r="D18" s="15">
        <f>S4+V4+X4+Z4</f>
        <v>235000</v>
      </c>
      <c r="E18" s="15"/>
      <c r="F18" s="23">
        <f t="shared" ref="F18:F27" si="2">B18-D18</f>
        <v>130000</v>
      </c>
      <c r="G18" s="24"/>
      <c r="H18" s="20"/>
      <c r="I18" s="20"/>
      <c r="J18" s="25"/>
      <c r="K18" s="25"/>
      <c r="L18" s="13"/>
      <c r="M18" s="13"/>
      <c r="N18" s="13"/>
      <c r="O18" s="13"/>
      <c r="P18" s="13"/>
    </row>
    <row r="19" spans="1:16" x14ac:dyDescent="0.25">
      <c r="A19" s="4">
        <v>3</v>
      </c>
      <c r="B19" s="15">
        <f>(B5*F5)+(H5*J5)+L5*N5</f>
        <v>270000</v>
      </c>
      <c r="C19" s="15"/>
      <c r="D19" s="15">
        <f t="shared" ref="D19:D28" si="3">S5+V5+X5+Z5</f>
        <v>195000</v>
      </c>
      <c r="E19" s="15"/>
      <c r="F19" s="23">
        <f t="shared" si="2"/>
        <v>75000</v>
      </c>
      <c r="G19" s="24"/>
      <c r="H19" s="20"/>
      <c r="I19" s="20"/>
      <c r="J19" s="25"/>
      <c r="K19" s="25"/>
      <c r="L19" s="13"/>
      <c r="M19" s="13"/>
      <c r="N19" s="13"/>
      <c r="O19" s="13"/>
      <c r="P19" s="13"/>
    </row>
    <row r="20" spans="1:16" x14ac:dyDescent="0.25">
      <c r="A20" s="4">
        <v>4</v>
      </c>
      <c r="B20" s="15">
        <f>(B6*F6)+(H6*J6)+L6*N6</f>
        <v>340000</v>
      </c>
      <c r="C20" s="15"/>
      <c r="D20" s="15">
        <f t="shared" si="3"/>
        <v>235000</v>
      </c>
      <c r="E20" s="15"/>
      <c r="F20" s="23">
        <f t="shared" si="2"/>
        <v>105000</v>
      </c>
      <c r="G20" s="24"/>
      <c r="H20" s="25">
        <f t="shared" ref="H20" si="4">(F20+F21+F22)</f>
        <v>310000</v>
      </c>
      <c r="I20" s="20"/>
      <c r="J20" s="25">
        <f t="shared" ref="J20" si="5">H20/100*87</f>
        <v>269700</v>
      </c>
      <c r="K20" s="25"/>
      <c r="L20" s="13"/>
      <c r="M20" s="13"/>
      <c r="N20" s="13"/>
      <c r="O20" s="13"/>
      <c r="P20" s="13"/>
    </row>
    <row r="21" spans="1:16" x14ac:dyDescent="0.25">
      <c r="A21" s="4">
        <v>5</v>
      </c>
      <c r="B21" s="15">
        <f t="shared" ref="B21:B28" si="6">(B7*F7)+(H7*J7)+L7*N7</f>
        <v>270000</v>
      </c>
      <c r="C21" s="15"/>
      <c r="D21" s="15">
        <f t="shared" si="3"/>
        <v>195000</v>
      </c>
      <c r="E21" s="15"/>
      <c r="F21" s="23">
        <f t="shared" si="2"/>
        <v>75000</v>
      </c>
      <c r="G21" s="24"/>
      <c r="H21" s="20"/>
      <c r="I21" s="20"/>
      <c r="J21" s="25"/>
      <c r="K21" s="25"/>
      <c r="L21" s="13"/>
      <c r="M21" s="13"/>
      <c r="N21" s="13"/>
      <c r="O21" s="13"/>
      <c r="P21" s="13"/>
    </row>
    <row r="22" spans="1:16" x14ac:dyDescent="0.25">
      <c r="A22" s="4">
        <v>6</v>
      </c>
      <c r="B22" s="15">
        <f t="shared" si="6"/>
        <v>365000</v>
      </c>
      <c r="C22" s="15"/>
      <c r="D22" s="15">
        <f t="shared" si="3"/>
        <v>235000</v>
      </c>
      <c r="E22" s="15"/>
      <c r="F22" s="23">
        <f t="shared" si="2"/>
        <v>130000</v>
      </c>
      <c r="G22" s="24"/>
      <c r="H22" s="20"/>
      <c r="I22" s="20"/>
      <c r="J22" s="25"/>
      <c r="K22" s="25"/>
      <c r="L22" s="13"/>
      <c r="M22" s="13"/>
      <c r="N22" s="13"/>
      <c r="O22" s="13"/>
      <c r="P22" s="13"/>
    </row>
    <row r="23" spans="1:16" x14ac:dyDescent="0.25">
      <c r="A23" s="4">
        <v>7</v>
      </c>
      <c r="B23" s="15">
        <f>(B9*F9)+(H9*J9)+L9*N9</f>
        <v>270000</v>
      </c>
      <c r="C23" s="15"/>
      <c r="D23" s="15">
        <f>S9+V9+X9+Z9</f>
        <v>195000</v>
      </c>
      <c r="E23" s="15"/>
      <c r="F23" s="23">
        <f>B23-D23</f>
        <v>75000</v>
      </c>
      <c r="G23" s="24"/>
      <c r="H23" s="25">
        <f t="shared" ref="H23" si="7">(F23+F24+F25)</f>
        <v>280000</v>
      </c>
      <c r="I23" s="20"/>
      <c r="J23" s="25">
        <f t="shared" ref="J23" si="8">H23/100*87</f>
        <v>243600</v>
      </c>
      <c r="K23" s="25"/>
      <c r="L23" s="13"/>
      <c r="M23" s="13"/>
      <c r="N23" s="13"/>
      <c r="O23" s="13"/>
      <c r="P23" s="13"/>
    </row>
    <row r="24" spans="1:16" x14ac:dyDescent="0.25">
      <c r="A24" s="4">
        <v>8</v>
      </c>
      <c r="B24" s="15">
        <f t="shared" si="6"/>
        <v>340000</v>
      </c>
      <c r="C24" s="15"/>
      <c r="D24" s="15">
        <f t="shared" si="3"/>
        <v>235000</v>
      </c>
      <c r="E24" s="15"/>
      <c r="F24" s="23">
        <f t="shared" si="2"/>
        <v>105000</v>
      </c>
      <c r="G24" s="24"/>
      <c r="H24" s="20"/>
      <c r="I24" s="20"/>
      <c r="J24" s="25"/>
      <c r="K24" s="25"/>
      <c r="L24" s="13"/>
      <c r="M24" s="13"/>
      <c r="N24" s="13"/>
      <c r="O24" s="13"/>
      <c r="P24" s="13"/>
    </row>
    <row r="25" spans="1:16" x14ac:dyDescent="0.25">
      <c r="A25" s="4">
        <v>9</v>
      </c>
      <c r="B25" s="15">
        <f t="shared" si="6"/>
        <v>295000</v>
      </c>
      <c r="C25" s="15"/>
      <c r="D25" s="15">
        <f t="shared" si="3"/>
        <v>195000</v>
      </c>
      <c r="E25" s="15"/>
      <c r="F25" s="23">
        <f t="shared" si="2"/>
        <v>100000</v>
      </c>
      <c r="G25" s="24"/>
      <c r="H25" s="20"/>
      <c r="I25" s="20"/>
      <c r="J25" s="25"/>
      <c r="K25" s="25"/>
      <c r="L25" s="13"/>
      <c r="M25" s="13"/>
      <c r="N25" s="13"/>
      <c r="O25" s="13"/>
      <c r="P25" s="13"/>
    </row>
    <row r="26" spans="1:16" x14ac:dyDescent="0.25">
      <c r="A26" s="4">
        <v>10</v>
      </c>
      <c r="B26" s="15">
        <f t="shared" si="6"/>
        <v>340000</v>
      </c>
      <c r="C26" s="15"/>
      <c r="D26" s="15">
        <f t="shared" si="3"/>
        <v>235000</v>
      </c>
      <c r="E26" s="15"/>
      <c r="F26" s="23">
        <f t="shared" si="2"/>
        <v>105000</v>
      </c>
      <c r="G26" s="24"/>
      <c r="H26" s="25">
        <f t="shared" ref="H26" si="9">(F26+F27+F28)</f>
        <v>295000</v>
      </c>
      <c r="I26" s="20"/>
      <c r="J26" s="25">
        <f t="shared" ref="J26" si="10">H26/100*87</f>
        <v>256650</v>
      </c>
      <c r="K26" s="25"/>
      <c r="L26" s="13"/>
      <c r="M26" s="13"/>
      <c r="N26" s="13"/>
      <c r="O26" s="13"/>
      <c r="P26" s="13"/>
    </row>
    <row r="27" spans="1:16" x14ac:dyDescent="0.25">
      <c r="A27" s="4">
        <v>11</v>
      </c>
      <c r="B27" s="15">
        <f t="shared" si="6"/>
        <v>250000</v>
      </c>
      <c r="C27" s="15"/>
      <c r="D27" s="15">
        <f t="shared" si="3"/>
        <v>195000</v>
      </c>
      <c r="E27" s="15"/>
      <c r="F27" s="23">
        <f t="shared" si="2"/>
        <v>55000</v>
      </c>
      <c r="G27" s="24"/>
      <c r="H27" s="20"/>
      <c r="I27" s="20"/>
      <c r="J27" s="25"/>
      <c r="K27" s="25"/>
      <c r="L27" s="13"/>
      <c r="M27" s="13"/>
      <c r="N27" s="13"/>
      <c r="O27" s="13"/>
      <c r="P27" s="13"/>
    </row>
    <row r="28" spans="1:16" x14ac:dyDescent="0.25">
      <c r="A28" s="4">
        <v>12</v>
      </c>
      <c r="B28" s="15">
        <f t="shared" si="6"/>
        <v>370000</v>
      </c>
      <c r="C28" s="15"/>
      <c r="D28" s="15">
        <f t="shared" si="3"/>
        <v>235000</v>
      </c>
      <c r="E28" s="15"/>
      <c r="F28" s="23">
        <f>B28-D28</f>
        <v>135000</v>
      </c>
      <c r="G28" s="24"/>
      <c r="H28" s="20"/>
      <c r="I28" s="20"/>
      <c r="J28" s="25"/>
      <c r="K28" s="25"/>
      <c r="L28" s="13"/>
      <c r="M28" s="13"/>
      <c r="N28" s="13"/>
      <c r="O28" s="13"/>
      <c r="P28" s="13"/>
    </row>
    <row r="29" spans="1:16" x14ac:dyDescent="0.25">
      <c r="A29" s="11" t="s">
        <v>11</v>
      </c>
      <c r="B29" s="11"/>
      <c r="C29" s="11"/>
      <c r="D29" s="11"/>
      <c r="E29" s="11"/>
      <c r="F29" s="23">
        <f>F17+F18+F19+F20+F21+F22+F23+F24+F25+F26+F27+F28</f>
        <v>1215000</v>
      </c>
      <c r="G29" s="24"/>
      <c r="H29" s="26"/>
      <c r="I29" s="27"/>
      <c r="J29" s="28">
        <f>J17+J20+J23+J26</f>
        <v>1057050</v>
      </c>
      <c r="K29" s="29"/>
      <c r="L29" s="14"/>
      <c r="M29" s="14"/>
      <c r="N29" s="14"/>
      <c r="O29" s="14"/>
      <c r="P29" s="14"/>
    </row>
  </sheetData>
  <mergeCells count="202">
    <mergeCell ref="A1:AA1"/>
    <mergeCell ref="B2:E2"/>
    <mergeCell ref="F2:G2"/>
    <mergeCell ref="H2:I2"/>
    <mergeCell ref="J2:K2"/>
    <mergeCell ref="L2:M2"/>
    <mergeCell ref="N2:O2"/>
    <mergeCell ref="P2:R2"/>
    <mergeCell ref="S2:U2"/>
    <mergeCell ref="V2:W2"/>
    <mergeCell ref="X2:Y2"/>
    <mergeCell ref="Z2:AA2"/>
    <mergeCell ref="B3:E3"/>
    <mergeCell ref="F3:G3"/>
    <mergeCell ref="H3:I3"/>
    <mergeCell ref="J3:K3"/>
    <mergeCell ref="L3:M3"/>
    <mergeCell ref="N3:O3"/>
    <mergeCell ref="P3:R3"/>
    <mergeCell ref="S3:U3"/>
    <mergeCell ref="V3:W3"/>
    <mergeCell ref="X3:Y3"/>
    <mergeCell ref="Z3:AA3"/>
    <mergeCell ref="B4:E4"/>
    <mergeCell ref="F4:G4"/>
    <mergeCell ref="H4:I4"/>
    <mergeCell ref="J4:K4"/>
    <mergeCell ref="L4:M4"/>
    <mergeCell ref="N4:O4"/>
    <mergeCell ref="P4:R4"/>
    <mergeCell ref="B6:E6"/>
    <mergeCell ref="F6:G6"/>
    <mergeCell ref="H6:I6"/>
    <mergeCell ref="J6:K6"/>
    <mergeCell ref="L6:M6"/>
    <mergeCell ref="S4:U4"/>
    <mergeCell ref="V4:W4"/>
    <mergeCell ref="X4:Y4"/>
    <mergeCell ref="Z4:AA4"/>
    <mergeCell ref="B5:E5"/>
    <mergeCell ref="F5:G5"/>
    <mergeCell ref="H5:I5"/>
    <mergeCell ref="J5:K5"/>
    <mergeCell ref="L5:M5"/>
    <mergeCell ref="N5:O5"/>
    <mergeCell ref="N6:O6"/>
    <mergeCell ref="P6:R6"/>
    <mergeCell ref="S6:U6"/>
    <mergeCell ref="V6:W6"/>
    <mergeCell ref="X6:Y6"/>
    <mergeCell ref="Z6:AA6"/>
    <mergeCell ref="P5:R5"/>
    <mergeCell ref="S5:U5"/>
    <mergeCell ref="V5:W5"/>
    <mergeCell ref="X5:Y5"/>
    <mergeCell ref="Z5:AA5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8:O8"/>
    <mergeCell ref="P8:R8"/>
    <mergeCell ref="S8:U8"/>
    <mergeCell ref="V8:W8"/>
    <mergeCell ref="X8:Y8"/>
    <mergeCell ref="Z8:AA8"/>
    <mergeCell ref="P7:R7"/>
    <mergeCell ref="S7:U7"/>
    <mergeCell ref="V7:W7"/>
    <mergeCell ref="X7:Y7"/>
    <mergeCell ref="Z7:AA7"/>
    <mergeCell ref="N7:O7"/>
    <mergeCell ref="B10:E10"/>
    <mergeCell ref="F10:G10"/>
    <mergeCell ref="H10:I10"/>
    <mergeCell ref="J10:K10"/>
    <mergeCell ref="L10:M10"/>
    <mergeCell ref="B9:E9"/>
    <mergeCell ref="F9:G9"/>
    <mergeCell ref="H9:I9"/>
    <mergeCell ref="J9:K9"/>
    <mergeCell ref="L9:M9"/>
    <mergeCell ref="N10:O10"/>
    <mergeCell ref="P10:R10"/>
    <mergeCell ref="S10:U10"/>
    <mergeCell ref="V10:W10"/>
    <mergeCell ref="X10:Y10"/>
    <mergeCell ref="Z10:AA10"/>
    <mergeCell ref="P9:R9"/>
    <mergeCell ref="S9:U9"/>
    <mergeCell ref="V9:W9"/>
    <mergeCell ref="X9:Y9"/>
    <mergeCell ref="Z9:AA9"/>
    <mergeCell ref="N9:O9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2:O12"/>
    <mergeCell ref="P12:R12"/>
    <mergeCell ref="S12:U12"/>
    <mergeCell ref="V12:W12"/>
    <mergeCell ref="X12:Y12"/>
    <mergeCell ref="Z12:AA12"/>
    <mergeCell ref="P11:R11"/>
    <mergeCell ref="S11:U11"/>
    <mergeCell ref="V11:W11"/>
    <mergeCell ref="X11:Y11"/>
    <mergeCell ref="Z11:AA11"/>
    <mergeCell ref="N11:O11"/>
    <mergeCell ref="V14:W14"/>
    <mergeCell ref="X14:Y14"/>
    <mergeCell ref="Z14:AA14"/>
    <mergeCell ref="P13:R13"/>
    <mergeCell ref="S13:U13"/>
    <mergeCell ref="V13:W13"/>
    <mergeCell ref="X13:Y13"/>
    <mergeCell ref="Z13:AA13"/>
    <mergeCell ref="B14:E14"/>
    <mergeCell ref="F14:G14"/>
    <mergeCell ref="H14:I14"/>
    <mergeCell ref="J14:K14"/>
    <mergeCell ref="L14:M14"/>
    <mergeCell ref="B13:E13"/>
    <mergeCell ref="F13:G13"/>
    <mergeCell ref="H13:I13"/>
    <mergeCell ref="J13:K13"/>
    <mergeCell ref="L13:M13"/>
    <mergeCell ref="N13:O13"/>
    <mergeCell ref="F15:G15"/>
    <mergeCell ref="B16:C16"/>
    <mergeCell ref="D16:E16"/>
    <mergeCell ref="F16:G16"/>
    <mergeCell ref="H16:I16"/>
    <mergeCell ref="J16:K16"/>
    <mergeCell ref="N14:O14"/>
    <mergeCell ref="P14:R14"/>
    <mergeCell ref="S14:U14"/>
    <mergeCell ref="J20:K22"/>
    <mergeCell ref="B21:C21"/>
    <mergeCell ref="D21:E21"/>
    <mergeCell ref="F21:G21"/>
    <mergeCell ref="B22:C22"/>
    <mergeCell ref="B17:C17"/>
    <mergeCell ref="D17:E17"/>
    <mergeCell ref="F17:G17"/>
    <mergeCell ref="H17:I19"/>
    <mergeCell ref="J17:K19"/>
    <mergeCell ref="B18:C18"/>
    <mergeCell ref="D18:E18"/>
    <mergeCell ref="F18:G18"/>
    <mergeCell ref="B19:C19"/>
    <mergeCell ref="D19:E19"/>
    <mergeCell ref="D25:E25"/>
    <mergeCell ref="F25:G25"/>
    <mergeCell ref="D22:E22"/>
    <mergeCell ref="F22:G22"/>
    <mergeCell ref="B23:C23"/>
    <mergeCell ref="D23:E23"/>
    <mergeCell ref="F23:G23"/>
    <mergeCell ref="H23:I25"/>
    <mergeCell ref="F19:G19"/>
    <mergeCell ref="B20:C20"/>
    <mergeCell ref="D20:E20"/>
    <mergeCell ref="F20:G20"/>
    <mergeCell ref="H20:I22"/>
    <mergeCell ref="N16:P16"/>
    <mergeCell ref="L17:M29"/>
    <mergeCell ref="N17:P29"/>
    <mergeCell ref="F28:G28"/>
    <mergeCell ref="A29:E29"/>
    <mergeCell ref="F29:G29"/>
    <mergeCell ref="H29:I29"/>
    <mergeCell ref="J29:K29"/>
    <mergeCell ref="L16:M16"/>
    <mergeCell ref="B26:C26"/>
    <mergeCell ref="D26:E26"/>
    <mergeCell ref="F26:G26"/>
    <mergeCell ref="H26:I28"/>
    <mergeCell ref="J26:K28"/>
    <mergeCell ref="B27:C27"/>
    <mergeCell ref="D27:E27"/>
    <mergeCell ref="F27:G27"/>
    <mergeCell ref="B28:C28"/>
    <mergeCell ref="D28:E28"/>
    <mergeCell ref="J23:K25"/>
    <mergeCell ref="B24:C24"/>
    <mergeCell ref="D24:E24"/>
    <mergeCell ref="F24:G24"/>
    <mergeCell ref="B25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D2AD-FE2C-41B7-8129-1983EB4D3DF0}">
  <dimension ref="A1:AA29"/>
  <sheetViews>
    <sheetView workbookViewId="0">
      <selection activeCell="N13" sqref="N13:O13"/>
    </sheetView>
  </sheetViews>
  <sheetFormatPr defaultRowHeight="15" x14ac:dyDescent="0.25"/>
  <cols>
    <col min="8" max="8" width="10.42578125" bestFit="1" customWidth="1"/>
  </cols>
  <sheetData>
    <row r="1" spans="1:27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x14ac:dyDescent="0.25">
      <c r="A2" s="2" t="s">
        <v>0</v>
      </c>
      <c r="B2" s="11" t="s">
        <v>17</v>
      </c>
      <c r="C2" s="11"/>
      <c r="D2" s="11"/>
      <c r="E2" s="11"/>
      <c r="F2" s="18" t="s">
        <v>7</v>
      </c>
      <c r="G2" s="19"/>
      <c r="H2" s="11" t="s">
        <v>1</v>
      </c>
      <c r="I2" s="11"/>
      <c r="J2" s="18" t="s">
        <v>8</v>
      </c>
      <c r="K2" s="19"/>
      <c r="L2" s="11" t="s">
        <v>9</v>
      </c>
      <c r="M2" s="11"/>
      <c r="N2" s="18" t="s">
        <v>10</v>
      </c>
      <c r="O2" s="19"/>
      <c r="P2" s="11" t="s">
        <v>2</v>
      </c>
      <c r="Q2" s="11"/>
      <c r="R2" s="11"/>
      <c r="S2" s="11" t="s">
        <v>3</v>
      </c>
      <c r="T2" s="11"/>
      <c r="U2" s="11"/>
      <c r="V2" s="11" t="s">
        <v>4</v>
      </c>
      <c r="W2" s="11"/>
      <c r="X2" s="11" t="s">
        <v>5</v>
      </c>
      <c r="Y2" s="11"/>
      <c r="Z2" s="11" t="s">
        <v>6</v>
      </c>
      <c r="AA2" s="11"/>
    </row>
    <row r="3" spans="1:27" x14ac:dyDescent="0.25">
      <c r="A3" s="4">
        <v>1</v>
      </c>
      <c r="B3" s="15">
        <v>18000</v>
      </c>
      <c r="C3" s="15"/>
      <c r="D3" s="15"/>
      <c r="E3" s="15"/>
      <c r="F3" s="16">
        <v>5</v>
      </c>
      <c r="G3" s="17"/>
      <c r="H3" s="15">
        <v>5000</v>
      </c>
      <c r="I3" s="15"/>
      <c r="J3" s="16">
        <v>10</v>
      </c>
      <c r="K3" s="17"/>
      <c r="L3" s="15">
        <v>3000</v>
      </c>
      <c r="M3" s="15"/>
      <c r="N3" s="16">
        <v>5</v>
      </c>
      <c r="O3" s="17"/>
      <c r="P3" s="20">
        <v>1</v>
      </c>
      <c r="Q3" s="20"/>
      <c r="R3" s="20"/>
      <c r="S3" s="15">
        <v>10000</v>
      </c>
      <c r="T3" s="15"/>
      <c r="U3" s="15"/>
      <c r="V3" s="15">
        <f>8000*F3</f>
        <v>40000</v>
      </c>
      <c r="W3" s="15"/>
      <c r="X3" s="15">
        <f>20000*P3</f>
        <v>20000</v>
      </c>
      <c r="Y3" s="15"/>
      <c r="Z3" s="15">
        <v>60000</v>
      </c>
      <c r="AA3" s="15"/>
    </row>
    <row r="4" spans="1:27" x14ac:dyDescent="0.25">
      <c r="A4" s="4">
        <v>2</v>
      </c>
      <c r="B4" s="15">
        <v>18000</v>
      </c>
      <c r="C4" s="15"/>
      <c r="D4" s="15"/>
      <c r="E4" s="15"/>
      <c r="F4" s="16">
        <v>10</v>
      </c>
      <c r="G4" s="17"/>
      <c r="H4" s="15">
        <v>5000</v>
      </c>
      <c r="I4" s="15"/>
      <c r="J4" s="16">
        <v>10</v>
      </c>
      <c r="K4" s="17"/>
      <c r="L4" s="15">
        <v>3000</v>
      </c>
      <c r="M4" s="15"/>
      <c r="N4" s="16">
        <v>10</v>
      </c>
      <c r="O4" s="17"/>
      <c r="P4" s="20">
        <v>2</v>
      </c>
      <c r="Q4" s="20"/>
      <c r="R4" s="20"/>
      <c r="S4" s="15">
        <v>10000</v>
      </c>
      <c r="T4" s="15"/>
      <c r="U4" s="15"/>
      <c r="V4" s="15">
        <f>8000*F4</f>
        <v>80000</v>
      </c>
      <c r="W4" s="15"/>
      <c r="X4" s="15">
        <f>20000*P4</f>
        <v>40000</v>
      </c>
      <c r="Y4" s="15"/>
      <c r="Z4" s="15">
        <v>60000</v>
      </c>
      <c r="AA4" s="15"/>
    </row>
    <row r="5" spans="1:27" x14ac:dyDescent="0.25">
      <c r="A5" s="4">
        <v>3</v>
      </c>
      <c r="B5" s="15">
        <v>20000</v>
      </c>
      <c r="C5" s="15"/>
      <c r="D5" s="15"/>
      <c r="E5" s="15"/>
      <c r="F5" s="16">
        <v>10</v>
      </c>
      <c r="G5" s="17"/>
      <c r="H5" s="15">
        <v>5000</v>
      </c>
      <c r="I5" s="15"/>
      <c r="J5" s="16">
        <v>15</v>
      </c>
      <c r="K5" s="17"/>
      <c r="L5" s="15">
        <v>3000</v>
      </c>
      <c r="M5" s="15"/>
      <c r="N5" s="16">
        <v>10</v>
      </c>
      <c r="O5" s="17"/>
      <c r="P5" s="20">
        <v>2</v>
      </c>
      <c r="Q5" s="20"/>
      <c r="R5" s="20"/>
      <c r="S5" s="15">
        <v>10000</v>
      </c>
      <c r="T5" s="15"/>
      <c r="U5" s="15"/>
      <c r="V5" s="15">
        <f t="shared" ref="V5:V14" si="0">8000*F5</f>
        <v>80000</v>
      </c>
      <c r="W5" s="15"/>
      <c r="X5" s="15">
        <f t="shared" ref="X5:X14" si="1">20000*P5</f>
        <v>40000</v>
      </c>
      <c r="Y5" s="15"/>
      <c r="Z5" s="15">
        <v>60000</v>
      </c>
      <c r="AA5" s="15"/>
    </row>
    <row r="6" spans="1:27" x14ac:dyDescent="0.25">
      <c r="A6" s="4">
        <v>4</v>
      </c>
      <c r="B6" s="15">
        <v>18000</v>
      </c>
      <c r="C6" s="15"/>
      <c r="D6" s="15"/>
      <c r="E6" s="15"/>
      <c r="F6" s="16">
        <v>5</v>
      </c>
      <c r="G6" s="17"/>
      <c r="H6" s="15">
        <v>5000</v>
      </c>
      <c r="I6" s="15"/>
      <c r="J6" s="16">
        <v>10</v>
      </c>
      <c r="K6" s="17"/>
      <c r="L6" s="15">
        <v>3000</v>
      </c>
      <c r="M6" s="15"/>
      <c r="N6" s="16">
        <v>5</v>
      </c>
      <c r="O6" s="17"/>
      <c r="P6" s="20">
        <v>2</v>
      </c>
      <c r="Q6" s="20"/>
      <c r="R6" s="20"/>
      <c r="S6" s="15">
        <v>10000</v>
      </c>
      <c r="T6" s="15"/>
      <c r="U6" s="15"/>
      <c r="V6" s="15">
        <f t="shared" si="0"/>
        <v>40000</v>
      </c>
      <c r="W6" s="15"/>
      <c r="X6" s="15">
        <f t="shared" si="1"/>
        <v>40000</v>
      </c>
      <c r="Y6" s="15"/>
      <c r="Z6" s="15">
        <v>60000</v>
      </c>
      <c r="AA6" s="15"/>
    </row>
    <row r="7" spans="1:27" x14ac:dyDescent="0.25">
      <c r="A7" s="4">
        <v>5</v>
      </c>
      <c r="B7" s="15">
        <v>20000</v>
      </c>
      <c r="C7" s="15"/>
      <c r="D7" s="15"/>
      <c r="E7" s="15"/>
      <c r="F7" s="16">
        <v>10</v>
      </c>
      <c r="G7" s="17"/>
      <c r="H7" s="15">
        <v>5000</v>
      </c>
      <c r="I7" s="15"/>
      <c r="J7" s="16">
        <v>10</v>
      </c>
      <c r="K7" s="17"/>
      <c r="L7" s="15">
        <v>3000</v>
      </c>
      <c r="M7" s="15"/>
      <c r="N7" s="16">
        <v>10</v>
      </c>
      <c r="O7" s="17"/>
      <c r="P7" s="20">
        <v>2</v>
      </c>
      <c r="Q7" s="20"/>
      <c r="R7" s="20"/>
      <c r="S7" s="15">
        <v>10000</v>
      </c>
      <c r="T7" s="15"/>
      <c r="U7" s="15"/>
      <c r="V7" s="15">
        <f t="shared" si="0"/>
        <v>80000</v>
      </c>
      <c r="W7" s="15"/>
      <c r="X7" s="15">
        <f t="shared" si="1"/>
        <v>40000</v>
      </c>
      <c r="Y7" s="15"/>
      <c r="Z7" s="15">
        <v>60000</v>
      </c>
      <c r="AA7" s="15"/>
    </row>
    <row r="8" spans="1:27" x14ac:dyDescent="0.25">
      <c r="A8" s="4">
        <v>6</v>
      </c>
      <c r="B8" s="15">
        <v>18000</v>
      </c>
      <c r="C8" s="15"/>
      <c r="D8" s="15"/>
      <c r="E8" s="15"/>
      <c r="F8" s="16">
        <v>10</v>
      </c>
      <c r="G8" s="17"/>
      <c r="H8" s="15">
        <v>5000</v>
      </c>
      <c r="I8" s="15"/>
      <c r="J8" s="16">
        <v>10</v>
      </c>
      <c r="K8" s="17"/>
      <c r="L8" s="15">
        <v>3000</v>
      </c>
      <c r="M8" s="15"/>
      <c r="N8" s="16">
        <v>10</v>
      </c>
      <c r="O8" s="17"/>
      <c r="P8" s="20">
        <v>2</v>
      </c>
      <c r="Q8" s="20"/>
      <c r="R8" s="20"/>
      <c r="S8" s="15">
        <v>10000</v>
      </c>
      <c r="T8" s="15"/>
      <c r="U8" s="15"/>
      <c r="V8" s="15">
        <f t="shared" si="0"/>
        <v>80000</v>
      </c>
      <c r="W8" s="15"/>
      <c r="X8" s="15">
        <f t="shared" si="1"/>
        <v>40000</v>
      </c>
      <c r="Y8" s="15"/>
      <c r="Z8" s="15">
        <v>60000</v>
      </c>
      <c r="AA8" s="15"/>
    </row>
    <row r="9" spans="1:27" x14ac:dyDescent="0.25">
      <c r="A9" s="4">
        <v>7</v>
      </c>
      <c r="B9" s="15">
        <v>20000</v>
      </c>
      <c r="C9" s="15"/>
      <c r="D9" s="15"/>
      <c r="E9" s="15"/>
      <c r="F9" s="16">
        <v>5</v>
      </c>
      <c r="G9" s="17"/>
      <c r="H9" s="15">
        <v>5000</v>
      </c>
      <c r="I9" s="15"/>
      <c r="J9" s="16">
        <v>10</v>
      </c>
      <c r="K9" s="17"/>
      <c r="L9" s="15">
        <v>3000</v>
      </c>
      <c r="M9" s="15"/>
      <c r="N9" s="16">
        <v>5</v>
      </c>
      <c r="O9" s="17"/>
      <c r="P9" s="20">
        <v>2</v>
      </c>
      <c r="Q9" s="20"/>
      <c r="R9" s="20"/>
      <c r="S9" s="15">
        <v>10000</v>
      </c>
      <c r="T9" s="15"/>
      <c r="U9" s="15"/>
      <c r="V9" s="15">
        <f t="shared" si="0"/>
        <v>40000</v>
      </c>
      <c r="W9" s="15"/>
      <c r="X9" s="15">
        <f t="shared" si="1"/>
        <v>40000</v>
      </c>
      <c r="Y9" s="15"/>
      <c r="Z9" s="15">
        <v>60000</v>
      </c>
      <c r="AA9" s="15"/>
    </row>
    <row r="10" spans="1:27" x14ac:dyDescent="0.25">
      <c r="A10" s="4">
        <v>8</v>
      </c>
      <c r="B10" s="15">
        <v>18000</v>
      </c>
      <c r="C10" s="15"/>
      <c r="D10" s="15"/>
      <c r="E10" s="15"/>
      <c r="F10" s="16">
        <v>10</v>
      </c>
      <c r="G10" s="17"/>
      <c r="H10" s="15">
        <v>5000</v>
      </c>
      <c r="I10" s="15"/>
      <c r="J10" s="16">
        <v>10</v>
      </c>
      <c r="K10" s="17"/>
      <c r="L10" s="15">
        <v>3000</v>
      </c>
      <c r="M10" s="15"/>
      <c r="N10" s="16">
        <v>10</v>
      </c>
      <c r="O10" s="17"/>
      <c r="P10" s="20">
        <v>2</v>
      </c>
      <c r="Q10" s="20"/>
      <c r="R10" s="20"/>
      <c r="S10" s="15">
        <v>10000</v>
      </c>
      <c r="T10" s="15"/>
      <c r="U10" s="15"/>
      <c r="V10" s="15">
        <f t="shared" si="0"/>
        <v>80000</v>
      </c>
      <c r="W10" s="15"/>
      <c r="X10" s="15">
        <f t="shared" si="1"/>
        <v>40000</v>
      </c>
      <c r="Y10" s="15"/>
      <c r="Z10" s="15">
        <v>60000</v>
      </c>
      <c r="AA10" s="15"/>
    </row>
    <row r="11" spans="1:27" x14ac:dyDescent="0.25">
      <c r="A11" s="4">
        <v>9</v>
      </c>
      <c r="B11" s="15">
        <v>20000</v>
      </c>
      <c r="C11" s="15"/>
      <c r="D11" s="15"/>
      <c r="E11" s="15"/>
      <c r="F11" s="16">
        <v>10</v>
      </c>
      <c r="G11" s="17"/>
      <c r="H11" s="15">
        <v>5000</v>
      </c>
      <c r="I11" s="15"/>
      <c r="J11" s="16">
        <v>10</v>
      </c>
      <c r="K11" s="17"/>
      <c r="L11" s="15">
        <v>3000</v>
      </c>
      <c r="M11" s="15"/>
      <c r="N11" s="16">
        <v>10</v>
      </c>
      <c r="O11" s="17"/>
      <c r="P11" s="20">
        <v>2</v>
      </c>
      <c r="Q11" s="20"/>
      <c r="R11" s="20"/>
      <c r="S11" s="15">
        <v>10000</v>
      </c>
      <c r="T11" s="15"/>
      <c r="U11" s="15"/>
      <c r="V11" s="15">
        <f t="shared" si="0"/>
        <v>80000</v>
      </c>
      <c r="W11" s="15"/>
      <c r="X11" s="15">
        <f t="shared" si="1"/>
        <v>40000</v>
      </c>
      <c r="Y11" s="15"/>
      <c r="Z11" s="15">
        <v>60000</v>
      </c>
      <c r="AA11" s="15"/>
    </row>
    <row r="12" spans="1:27" x14ac:dyDescent="0.25">
      <c r="A12" s="4">
        <v>10</v>
      </c>
      <c r="B12" s="15">
        <v>18000</v>
      </c>
      <c r="C12" s="15"/>
      <c r="D12" s="15"/>
      <c r="E12" s="15"/>
      <c r="F12" s="16">
        <v>5</v>
      </c>
      <c r="G12" s="17"/>
      <c r="H12" s="15">
        <v>5000</v>
      </c>
      <c r="I12" s="15"/>
      <c r="J12" s="16">
        <v>15</v>
      </c>
      <c r="K12" s="17"/>
      <c r="L12" s="15">
        <v>3000</v>
      </c>
      <c r="M12" s="15"/>
      <c r="N12" s="16">
        <v>5</v>
      </c>
      <c r="O12" s="17"/>
      <c r="P12" s="20">
        <v>2</v>
      </c>
      <c r="Q12" s="20"/>
      <c r="R12" s="20"/>
      <c r="S12" s="15">
        <v>10000</v>
      </c>
      <c r="T12" s="15"/>
      <c r="U12" s="15"/>
      <c r="V12" s="15">
        <f t="shared" si="0"/>
        <v>40000</v>
      </c>
      <c r="W12" s="15"/>
      <c r="X12" s="15">
        <f t="shared" si="1"/>
        <v>40000</v>
      </c>
      <c r="Y12" s="15"/>
      <c r="Z12" s="15">
        <v>60000</v>
      </c>
      <c r="AA12" s="15"/>
    </row>
    <row r="13" spans="1:27" x14ac:dyDescent="0.25">
      <c r="A13" s="4">
        <v>11</v>
      </c>
      <c r="B13" s="15">
        <v>18000</v>
      </c>
      <c r="C13" s="15"/>
      <c r="D13" s="15"/>
      <c r="E13" s="15"/>
      <c r="F13" s="16">
        <v>10</v>
      </c>
      <c r="G13" s="17"/>
      <c r="H13" s="15">
        <v>5000</v>
      </c>
      <c r="I13" s="15"/>
      <c r="J13" s="16">
        <v>10</v>
      </c>
      <c r="K13" s="17"/>
      <c r="L13" s="15">
        <v>3000</v>
      </c>
      <c r="M13" s="15"/>
      <c r="N13" s="16">
        <v>10</v>
      </c>
      <c r="O13" s="17"/>
      <c r="P13" s="20">
        <v>2</v>
      </c>
      <c r="Q13" s="20"/>
      <c r="R13" s="20"/>
      <c r="S13" s="15">
        <v>10000</v>
      </c>
      <c r="T13" s="15"/>
      <c r="U13" s="15"/>
      <c r="V13" s="15">
        <f t="shared" si="0"/>
        <v>80000</v>
      </c>
      <c r="W13" s="15"/>
      <c r="X13" s="15">
        <f t="shared" si="1"/>
        <v>40000</v>
      </c>
      <c r="Y13" s="15"/>
      <c r="Z13" s="15">
        <v>60000</v>
      </c>
      <c r="AA13" s="15"/>
    </row>
    <row r="14" spans="1:27" x14ac:dyDescent="0.25">
      <c r="A14" s="4">
        <v>12</v>
      </c>
      <c r="B14" s="15">
        <v>20000</v>
      </c>
      <c r="C14" s="15"/>
      <c r="D14" s="15"/>
      <c r="E14" s="15"/>
      <c r="F14" s="16">
        <v>10</v>
      </c>
      <c r="G14" s="17"/>
      <c r="H14" s="15">
        <v>5000</v>
      </c>
      <c r="I14" s="15"/>
      <c r="J14" s="16">
        <v>10</v>
      </c>
      <c r="K14" s="17"/>
      <c r="L14" s="15">
        <v>3000</v>
      </c>
      <c r="M14" s="15"/>
      <c r="N14" s="16">
        <v>10</v>
      </c>
      <c r="O14" s="17"/>
      <c r="P14" s="20">
        <v>2</v>
      </c>
      <c r="Q14" s="20"/>
      <c r="R14" s="20"/>
      <c r="S14" s="15">
        <v>10000</v>
      </c>
      <c r="T14" s="15"/>
      <c r="U14" s="15"/>
      <c r="V14" s="15">
        <f t="shared" si="0"/>
        <v>80000</v>
      </c>
      <c r="W14" s="15"/>
      <c r="X14" s="15">
        <f t="shared" si="1"/>
        <v>40000</v>
      </c>
      <c r="Y14" s="15"/>
      <c r="Z14" s="15">
        <v>60000</v>
      </c>
      <c r="AA14" s="15"/>
    </row>
    <row r="15" spans="1:27" x14ac:dyDescent="0.25">
      <c r="B15" s="8"/>
      <c r="C15" s="9"/>
      <c r="D15" s="9"/>
      <c r="E15" s="9"/>
      <c r="F15" s="10">
        <f>F3+F4+F6+F5+F7+F8+F9+F10+F11+F12+F13+F14</f>
        <v>100</v>
      </c>
      <c r="G15" s="10"/>
      <c r="H15" s="8"/>
      <c r="I15" s="9"/>
      <c r="J15" s="9"/>
      <c r="K15" s="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2" t="s">
        <v>0</v>
      </c>
      <c r="B16" s="11" t="s">
        <v>12</v>
      </c>
      <c r="C16" s="11"/>
      <c r="D16" s="18" t="s">
        <v>13</v>
      </c>
      <c r="E16" s="19"/>
      <c r="F16" s="18" t="s">
        <v>14</v>
      </c>
      <c r="G16" s="19"/>
      <c r="H16" s="32" t="s">
        <v>16</v>
      </c>
      <c r="I16" s="33"/>
      <c r="J16" s="34" t="s">
        <v>15</v>
      </c>
      <c r="K16" s="35"/>
      <c r="L16" s="11" t="s">
        <v>19</v>
      </c>
      <c r="M16" s="11"/>
      <c r="N16" s="11" t="s">
        <v>18</v>
      </c>
      <c r="O16" s="11"/>
      <c r="P16" s="11"/>
    </row>
    <row r="17" spans="1:16" x14ac:dyDescent="0.25">
      <c r="A17" s="4">
        <v>1</v>
      </c>
      <c r="B17" s="15">
        <f>(B3*F3)+(H3*J3)+L3*N3</f>
        <v>155000</v>
      </c>
      <c r="C17" s="15"/>
      <c r="D17" s="15">
        <f>S3+V3+X3+Z3</f>
        <v>130000</v>
      </c>
      <c r="E17" s="15"/>
      <c r="F17" s="23">
        <f>B17-D17</f>
        <v>25000</v>
      </c>
      <c r="G17" s="24"/>
      <c r="H17" s="25">
        <f>(F17+F18+F19)</f>
        <v>210000</v>
      </c>
      <c r="I17" s="20"/>
      <c r="J17" s="25">
        <f>H17/100*87</f>
        <v>182700</v>
      </c>
      <c r="K17" s="28"/>
      <c r="L17" s="12">
        <f>J29/100*30</f>
        <v>193140</v>
      </c>
      <c r="M17" s="13"/>
      <c r="N17" s="12">
        <f>J29-L17</f>
        <v>450660</v>
      </c>
      <c r="O17" s="13"/>
      <c r="P17" s="13"/>
    </row>
    <row r="18" spans="1:16" x14ac:dyDescent="0.25">
      <c r="A18" s="4">
        <v>2</v>
      </c>
      <c r="B18" s="15">
        <f>(B4*F4)+(H4*J4)+L4*N4</f>
        <v>260000</v>
      </c>
      <c r="C18" s="15"/>
      <c r="D18" s="15">
        <f>S4+V4+X4+Z4</f>
        <v>190000</v>
      </c>
      <c r="E18" s="15"/>
      <c r="F18" s="23">
        <f t="shared" ref="F18:F27" si="2">B18-D18</f>
        <v>70000</v>
      </c>
      <c r="G18" s="24"/>
      <c r="H18" s="20"/>
      <c r="I18" s="20"/>
      <c r="J18" s="25"/>
      <c r="K18" s="28"/>
      <c r="L18" s="13"/>
      <c r="M18" s="13"/>
      <c r="N18" s="13"/>
      <c r="O18" s="13"/>
      <c r="P18" s="13"/>
    </row>
    <row r="19" spans="1:16" x14ac:dyDescent="0.25">
      <c r="A19" s="4">
        <v>3</v>
      </c>
      <c r="B19" s="15">
        <f>(B5*F5)+(H5*J5)+L5*N5</f>
        <v>305000</v>
      </c>
      <c r="C19" s="15"/>
      <c r="D19" s="15">
        <f t="shared" ref="D19:D28" si="3">S5+V5+X5+Z5</f>
        <v>190000</v>
      </c>
      <c r="E19" s="15"/>
      <c r="F19" s="23">
        <f t="shared" si="2"/>
        <v>115000</v>
      </c>
      <c r="G19" s="24"/>
      <c r="H19" s="20"/>
      <c r="I19" s="20"/>
      <c r="J19" s="25"/>
      <c r="K19" s="28"/>
      <c r="L19" s="13"/>
      <c r="M19" s="13"/>
      <c r="N19" s="13"/>
      <c r="O19" s="13"/>
      <c r="P19" s="13"/>
    </row>
    <row r="20" spans="1:16" x14ac:dyDescent="0.25">
      <c r="A20" s="4">
        <v>4</v>
      </c>
      <c r="B20" s="15">
        <f>(B6*F6)+(H6*J6)+L6*N6</f>
        <v>155000</v>
      </c>
      <c r="C20" s="15"/>
      <c r="D20" s="15">
        <f t="shared" si="3"/>
        <v>150000</v>
      </c>
      <c r="E20" s="15"/>
      <c r="F20" s="23">
        <f t="shared" si="2"/>
        <v>5000</v>
      </c>
      <c r="G20" s="24"/>
      <c r="H20" s="25">
        <f t="shared" ref="H20" si="4">(F20+F21+F22)</f>
        <v>165000</v>
      </c>
      <c r="I20" s="20"/>
      <c r="J20" s="25">
        <f t="shared" ref="J20" si="5">H20/100*87</f>
        <v>143550</v>
      </c>
      <c r="K20" s="28"/>
      <c r="L20" s="13"/>
      <c r="M20" s="13"/>
      <c r="N20" s="13"/>
      <c r="O20" s="13"/>
      <c r="P20" s="13"/>
    </row>
    <row r="21" spans="1:16" x14ac:dyDescent="0.25">
      <c r="A21" s="4">
        <v>5</v>
      </c>
      <c r="B21" s="15">
        <f t="shared" ref="B21:B28" si="6">(B7*F7)+(H7*J7)+L7*N7</f>
        <v>280000</v>
      </c>
      <c r="C21" s="15"/>
      <c r="D21" s="15">
        <f t="shared" si="3"/>
        <v>190000</v>
      </c>
      <c r="E21" s="15"/>
      <c r="F21" s="23">
        <f t="shared" si="2"/>
        <v>90000</v>
      </c>
      <c r="G21" s="24"/>
      <c r="H21" s="20"/>
      <c r="I21" s="20"/>
      <c r="J21" s="25"/>
      <c r="K21" s="28"/>
      <c r="L21" s="13"/>
      <c r="M21" s="13"/>
      <c r="N21" s="13"/>
      <c r="O21" s="13"/>
      <c r="P21" s="13"/>
    </row>
    <row r="22" spans="1:16" x14ac:dyDescent="0.25">
      <c r="A22" s="4">
        <v>6</v>
      </c>
      <c r="B22" s="15">
        <f t="shared" si="6"/>
        <v>260000</v>
      </c>
      <c r="C22" s="15"/>
      <c r="D22" s="15">
        <f t="shared" si="3"/>
        <v>190000</v>
      </c>
      <c r="E22" s="15"/>
      <c r="F22" s="23">
        <f t="shared" si="2"/>
        <v>70000</v>
      </c>
      <c r="G22" s="24"/>
      <c r="H22" s="20"/>
      <c r="I22" s="20"/>
      <c r="J22" s="25"/>
      <c r="K22" s="28"/>
      <c r="L22" s="13"/>
      <c r="M22" s="13"/>
      <c r="N22" s="13"/>
      <c r="O22" s="13"/>
      <c r="P22" s="13"/>
    </row>
    <row r="23" spans="1:16" x14ac:dyDescent="0.25">
      <c r="A23" s="4">
        <v>7</v>
      </c>
      <c r="B23" s="15">
        <f>(B9*F9)+(H9*J9)+L9*N9</f>
        <v>165000</v>
      </c>
      <c r="C23" s="15"/>
      <c r="D23" s="15">
        <f>S9+V9+X9+Z9</f>
        <v>150000</v>
      </c>
      <c r="E23" s="15"/>
      <c r="F23" s="23">
        <f>B23-D23</f>
        <v>15000</v>
      </c>
      <c r="G23" s="24"/>
      <c r="H23" s="25">
        <f t="shared" ref="H23" si="7">(F23+F24+F25)</f>
        <v>175000</v>
      </c>
      <c r="I23" s="20"/>
      <c r="J23" s="25">
        <f t="shared" ref="J23" si="8">H23/100*87</f>
        <v>152250</v>
      </c>
      <c r="K23" s="28"/>
      <c r="L23" s="13"/>
      <c r="M23" s="13"/>
      <c r="N23" s="13"/>
      <c r="O23" s="13"/>
      <c r="P23" s="13"/>
    </row>
    <row r="24" spans="1:16" x14ac:dyDescent="0.25">
      <c r="A24" s="4">
        <v>8</v>
      </c>
      <c r="B24" s="15">
        <f t="shared" si="6"/>
        <v>260000</v>
      </c>
      <c r="C24" s="15"/>
      <c r="D24" s="15">
        <f t="shared" si="3"/>
        <v>190000</v>
      </c>
      <c r="E24" s="15"/>
      <c r="F24" s="23">
        <f t="shared" si="2"/>
        <v>70000</v>
      </c>
      <c r="G24" s="24"/>
      <c r="H24" s="20"/>
      <c r="I24" s="20"/>
      <c r="J24" s="25"/>
      <c r="K24" s="28"/>
      <c r="L24" s="13"/>
      <c r="M24" s="13"/>
      <c r="N24" s="13"/>
      <c r="O24" s="13"/>
      <c r="P24" s="13"/>
    </row>
    <row r="25" spans="1:16" x14ac:dyDescent="0.25">
      <c r="A25" s="4">
        <v>9</v>
      </c>
      <c r="B25" s="15">
        <f t="shared" si="6"/>
        <v>280000</v>
      </c>
      <c r="C25" s="15"/>
      <c r="D25" s="15">
        <f t="shared" si="3"/>
        <v>190000</v>
      </c>
      <c r="E25" s="15"/>
      <c r="F25" s="23">
        <f t="shared" si="2"/>
        <v>90000</v>
      </c>
      <c r="G25" s="24"/>
      <c r="H25" s="20"/>
      <c r="I25" s="20"/>
      <c r="J25" s="25"/>
      <c r="K25" s="28"/>
      <c r="L25" s="13"/>
      <c r="M25" s="13"/>
      <c r="N25" s="13"/>
      <c r="O25" s="13"/>
      <c r="P25" s="13"/>
    </row>
    <row r="26" spans="1:16" x14ac:dyDescent="0.25">
      <c r="A26" s="4">
        <v>10</v>
      </c>
      <c r="B26" s="15">
        <f t="shared" si="6"/>
        <v>180000</v>
      </c>
      <c r="C26" s="15"/>
      <c r="D26" s="15">
        <f t="shared" si="3"/>
        <v>150000</v>
      </c>
      <c r="E26" s="15"/>
      <c r="F26" s="23">
        <f t="shared" si="2"/>
        <v>30000</v>
      </c>
      <c r="G26" s="24"/>
      <c r="H26" s="25">
        <f t="shared" ref="H26" si="9">(F26+F27+F28)</f>
        <v>190000</v>
      </c>
      <c r="I26" s="20"/>
      <c r="J26" s="25">
        <f t="shared" ref="J26" si="10">H26/100*87</f>
        <v>165300</v>
      </c>
      <c r="K26" s="28"/>
      <c r="L26" s="13"/>
      <c r="M26" s="13"/>
      <c r="N26" s="13"/>
      <c r="O26" s="13"/>
      <c r="P26" s="13"/>
    </row>
    <row r="27" spans="1:16" x14ac:dyDescent="0.25">
      <c r="A27" s="4">
        <v>11</v>
      </c>
      <c r="B27" s="15">
        <f t="shared" si="6"/>
        <v>260000</v>
      </c>
      <c r="C27" s="15"/>
      <c r="D27" s="15">
        <f t="shared" si="3"/>
        <v>190000</v>
      </c>
      <c r="E27" s="15"/>
      <c r="F27" s="23">
        <f t="shared" si="2"/>
        <v>70000</v>
      </c>
      <c r="G27" s="24"/>
      <c r="H27" s="20"/>
      <c r="I27" s="20"/>
      <c r="J27" s="25"/>
      <c r="K27" s="28"/>
      <c r="L27" s="13"/>
      <c r="M27" s="13"/>
      <c r="N27" s="13"/>
      <c r="O27" s="13"/>
      <c r="P27" s="13"/>
    </row>
    <row r="28" spans="1:16" x14ac:dyDescent="0.25">
      <c r="A28" s="4">
        <v>12</v>
      </c>
      <c r="B28" s="15">
        <f t="shared" si="6"/>
        <v>280000</v>
      </c>
      <c r="C28" s="15"/>
      <c r="D28" s="15">
        <f t="shared" si="3"/>
        <v>190000</v>
      </c>
      <c r="E28" s="15"/>
      <c r="F28" s="23">
        <f>B28-D28</f>
        <v>90000</v>
      </c>
      <c r="G28" s="24"/>
      <c r="H28" s="20"/>
      <c r="I28" s="20"/>
      <c r="J28" s="25"/>
      <c r="K28" s="28"/>
      <c r="L28" s="13"/>
      <c r="M28" s="13"/>
      <c r="N28" s="13"/>
      <c r="O28" s="13"/>
      <c r="P28" s="13"/>
    </row>
    <row r="29" spans="1:16" x14ac:dyDescent="0.25">
      <c r="A29" s="11" t="s">
        <v>11</v>
      </c>
      <c r="B29" s="11"/>
      <c r="C29" s="11"/>
      <c r="D29" s="11"/>
      <c r="E29" s="11"/>
      <c r="F29" s="23">
        <f>F17+F18+F19+F20+F21+F22+F23+F24+F25+F26+F27+F28</f>
        <v>740000</v>
      </c>
      <c r="G29" s="24"/>
      <c r="H29" s="26"/>
      <c r="I29" s="27"/>
      <c r="J29" s="28">
        <f>J17+J20+J23+J26</f>
        <v>643800</v>
      </c>
      <c r="K29" s="29"/>
      <c r="L29" s="14"/>
      <c r="M29" s="14"/>
      <c r="N29" s="14"/>
      <c r="O29" s="14"/>
      <c r="P29" s="14"/>
    </row>
  </sheetData>
  <mergeCells count="202">
    <mergeCell ref="A1:AA1"/>
    <mergeCell ref="B2:E2"/>
    <mergeCell ref="F2:G2"/>
    <mergeCell ref="H2:I2"/>
    <mergeCell ref="J2:K2"/>
    <mergeCell ref="L2:M2"/>
    <mergeCell ref="N2:O2"/>
    <mergeCell ref="P2:R2"/>
    <mergeCell ref="S2:U2"/>
    <mergeCell ref="V2:W2"/>
    <mergeCell ref="X2:Y2"/>
    <mergeCell ref="Z2:AA2"/>
    <mergeCell ref="B3:E3"/>
    <mergeCell ref="F3:G3"/>
    <mergeCell ref="H3:I3"/>
    <mergeCell ref="J3:K3"/>
    <mergeCell ref="L3:M3"/>
    <mergeCell ref="N3:O3"/>
    <mergeCell ref="P3:R3"/>
    <mergeCell ref="S3:U3"/>
    <mergeCell ref="V3:W3"/>
    <mergeCell ref="X3:Y3"/>
    <mergeCell ref="Z3:AA3"/>
    <mergeCell ref="B4:E4"/>
    <mergeCell ref="F4:G4"/>
    <mergeCell ref="H4:I4"/>
    <mergeCell ref="J4:K4"/>
    <mergeCell ref="L4:M4"/>
    <mergeCell ref="N4:O4"/>
    <mergeCell ref="P4:R4"/>
    <mergeCell ref="B6:E6"/>
    <mergeCell ref="F6:G6"/>
    <mergeCell ref="H6:I6"/>
    <mergeCell ref="J6:K6"/>
    <mergeCell ref="L6:M6"/>
    <mergeCell ref="S4:U4"/>
    <mergeCell ref="V4:W4"/>
    <mergeCell ref="X4:Y4"/>
    <mergeCell ref="Z4:AA4"/>
    <mergeCell ref="B5:E5"/>
    <mergeCell ref="F5:G5"/>
    <mergeCell ref="H5:I5"/>
    <mergeCell ref="J5:K5"/>
    <mergeCell ref="L5:M5"/>
    <mergeCell ref="N5:O5"/>
    <mergeCell ref="N6:O6"/>
    <mergeCell ref="P6:R6"/>
    <mergeCell ref="S6:U6"/>
    <mergeCell ref="V6:W6"/>
    <mergeCell ref="X6:Y6"/>
    <mergeCell ref="Z6:AA6"/>
    <mergeCell ref="P5:R5"/>
    <mergeCell ref="S5:U5"/>
    <mergeCell ref="V5:W5"/>
    <mergeCell ref="X5:Y5"/>
    <mergeCell ref="Z5:AA5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8:O8"/>
    <mergeCell ref="P8:R8"/>
    <mergeCell ref="S8:U8"/>
    <mergeCell ref="V8:W8"/>
    <mergeCell ref="X8:Y8"/>
    <mergeCell ref="Z8:AA8"/>
    <mergeCell ref="P7:R7"/>
    <mergeCell ref="S7:U7"/>
    <mergeCell ref="V7:W7"/>
    <mergeCell ref="X7:Y7"/>
    <mergeCell ref="Z7:AA7"/>
    <mergeCell ref="N7:O7"/>
    <mergeCell ref="B10:E10"/>
    <mergeCell ref="F10:G10"/>
    <mergeCell ref="H10:I10"/>
    <mergeCell ref="J10:K10"/>
    <mergeCell ref="L10:M10"/>
    <mergeCell ref="B9:E9"/>
    <mergeCell ref="F9:G9"/>
    <mergeCell ref="H9:I9"/>
    <mergeCell ref="J9:K9"/>
    <mergeCell ref="L9:M9"/>
    <mergeCell ref="N10:O10"/>
    <mergeCell ref="P10:R10"/>
    <mergeCell ref="S10:U10"/>
    <mergeCell ref="V10:W10"/>
    <mergeCell ref="X10:Y10"/>
    <mergeCell ref="Z10:AA10"/>
    <mergeCell ref="P9:R9"/>
    <mergeCell ref="S9:U9"/>
    <mergeCell ref="V9:W9"/>
    <mergeCell ref="X9:Y9"/>
    <mergeCell ref="Z9:AA9"/>
    <mergeCell ref="N9:O9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2:O12"/>
    <mergeCell ref="P12:R12"/>
    <mergeCell ref="S12:U12"/>
    <mergeCell ref="V12:W12"/>
    <mergeCell ref="X12:Y12"/>
    <mergeCell ref="Z12:AA12"/>
    <mergeCell ref="P11:R11"/>
    <mergeCell ref="S11:U11"/>
    <mergeCell ref="V11:W11"/>
    <mergeCell ref="X11:Y11"/>
    <mergeCell ref="Z11:AA11"/>
    <mergeCell ref="N11:O11"/>
    <mergeCell ref="V14:W14"/>
    <mergeCell ref="X14:Y14"/>
    <mergeCell ref="Z14:AA14"/>
    <mergeCell ref="P13:R13"/>
    <mergeCell ref="S13:U13"/>
    <mergeCell ref="V13:W13"/>
    <mergeCell ref="X13:Y13"/>
    <mergeCell ref="Z13:AA13"/>
    <mergeCell ref="B14:E14"/>
    <mergeCell ref="F14:G14"/>
    <mergeCell ref="H14:I14"/>
    <mergeCell ref="J14:K14"/>
    <mergeCell ref="L14:M14"/>
    <mergeCell ref="B13:E13"/>
    <mergeCell ref="F13:G13"/>
    <mergeCell ref="H13:I13"/>
    <mergeCell ref="J13:K13"/>
    <mergeCell ref="L13:M13"/>
    <mergeCell ref="N13:O13"/>
    <mergeCell ref="F15:G15"/>
    <mergeCell ref="B16:C16"/>
    <mergeCell ref="D16:E16"/>
    <mergeCell ref="F16:G16"/>
    <mergeCell ref="H16:I16"/>
    <mergeCell ref="J16:K16"/>
    <mergeCell ref="N14:O14"/>
    <mergeCell ref="P14:R14"/>
    <mergeCell ref="S14:U14"/>
    <mergeCell ref="J20:K22"/>
    <mergeCell ref="B21:C21"/>
    <mergeCell ref="D21:E21"/>
    <mergeCell ref="F21:G21"/>
    <mergeCell ref="B22:C22"/>
    <mergeCell ref="B17:C17"/>
    <mergeCell ref="D17:E17"/>
    <mergeCell ref="F17:G17"/>
    <mergeCell ref="H17:I19"/>
    <mergeCell ref="J17:K19"/>
    <mergeCell ref="B18:C18"/>
    <mergeCell ref="D18:E18"/>
    <mergeCell ref="F18:G18"/>
    <mergeCell ref="B19:C19"/>
    <mergeCell ref="D19:E19"/>
    <mergeCell ref="D25:E25"/>
    <mergeCell ref="F25:G25"/>
    <mergeCell ref="D22:E22"/>
    <mergeCell ref="F22:G22"/>
    <mergeCell ref="B23:C23"/>
    <mergeCell ref="D23:E23"/>
    <mergeCell ref="F23:G23"/>
    <mergeCell ref="H23:I25"/>
    <mergeCell ref="F19:G19"/>
    <mergeCell ref="B20:C20"/>
    <mergeCell ref="D20:E20"/>
    <mergeCell ref="F20:G20"/>
    <mergeCell ref="H20:I22"/>
    <mergeCell ref="N16:P16"/>
    <mergeCell ref="L17:M29"/>
    <mergeCell ref="N17:P29"/>
    <mergeCell ref="F28:G28"/>
    <mergeCell ref="A29:E29"/>
    <mergeCell ref="F29:G29"/>
    <mergeCell ref="H29:I29"/>
    <mergeCell ref="J29:K29"/>
    <mergeCell ref="L16:M16"/>
    <mergeCell ref="B26:C26"/>
    <mergeCell ref="D26:E26"/>
    <mergeCell ref="F26:G26"/>
    <mergeCell ref="H26:I28"/>
    <mergeCell ref="J26:K28"/>
    <mergeCell ref="B27:C27"/>
    <mergeCell ref="D27:E27"/>
    <mergeCell ref="F27:G27"/>
    <mergeCell ref="B28:C28"/>
    <mergeCell ref="D28:E28"/>
    <mergeCell ref="J23:K25"/>
    <mergeCell ref="B24:C24"/>
    <mergeCell ref="D24:E24"/>
    <mergeCell ref="F24:G24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Макс.показатели</vt:lpstr>
      <vt:lpstr>высок.показатель</vt:lpstr>
      <vt:lpstr>Средние показатели</vt:lpstr>
      <vt:lpstr>Низкие показатели</vt:lpstr>
      <vt:lpstr>Критические 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2018-05-31T07:41:43Z</dcterms:modified>
</cp:coreProperties>
</file>