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465" windowHeight="8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N8" i="1"/>
  <c r="M8" i="1"/>
  <c r="L8" i="1"/>
  <c r="K8" i="1"/>
  <c r="J8" i="1"/>
  <c r="I8" i="1"/>
  <c r="H8" i="1"/>
  <c r="G8" i="1"/>
  <c r="F8" i="1"/>
  <c r="E8" i="1"/>
  <c r="D8" i="1"/>
  <c r="D24" i="1"/>
  <c r="E24" i="1"/>
  <c r="C24" i="1"/>
  <c r="E36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5" i="1" l="1"/>
  <c r="E33" i="1" s="1"/>
  <c r="C13" i="1" s="1"/>
  <c r="C12" i="1" s="1"/>
  <c r="D14" i="1" l="1"/>
  <c r="E14" i="1"/>
  <c r="F14" i="1"/>
  <c r="G14" i="1"/>
  <c r="H14" i="1"/>
  <c r="I14" i="1"/>
  <c r="J14" i="1"/>
  <c r="K14" i="1"/>
  <c r="L14" i="1"/>
  <c r="M14" i="1"/>
  <c r="N14" i="1"/>
  <c r="C8" i="1"/>
  <c r="C14" i="1" s="1"/>
  <c r="E12" i="1" l="1"/>
  <c r="E3" i="1"/>
  <c r="L3" i="1"/>
  <c r="K3" i="1"/>
  <c r="C3" i="1"/>
  <c r="D12" i="1"/>
  <c r="I12" i="1"/>
  <c r="I3" i="1"/>
  <c r="J12" i="1"/>
  <c r="J3" i="1"/>
  <c r="M3" i="1"/>
  <c r="N3" i="1"/>
  <c r="F3" i="1"/>
  <c r="H3" i="1"/>
  <c r="G3" i="1"/>
  <c r="D3" i="1"/>
  <c r="J28" i="1" l="1"/>
  <c r="I28" i="1"/>
  <c r="E28" i="1"/>
  <c r="D28" i="1"/>
  <c r="F12" i="1"/>
  <c r="N12" i="1"/>
  <c r="M12" i="1"/>
  <c r="G12" i="1"/>
  <c r="J26" i="1"/>
  <c r="J29" i="1" s="1"/>
  <c r="I26" i="1"/>
  <c r="H12" i="1"/>
  <c r="K12" i="1"/>
  <c r="L12" i="1"/>
  <c r="E26" i="1"/>
  <c r="E29" i="1" s="1"/>
  <c r="D26" i="1"/>
  <c r="I29" i="1" l="1"/>
  <c r="D29" i="1"/>
  <c r="K26" i="1"/>
  <c r="K28" i="1"/>
  <c r="G26" i="1"/>
  <c r="G28" i="1"/>
  <c r="N26" i="1"/>
  <c r="N28" i="1"/>
  <c r="L26" i="1"/>
  <c r="L28" i="1"/>
  <c r="H26" i="1"/>
  <c r="H28" i="1"/>
  <c r="M26" i="1"/>
  <c r="M28" i="1"/>
  <c r="F26" i="1"/>
  <c r="F28" i="1"/>
  <c r="C26" i="1"/>
  <c r="C28" i="1"/>
  <c r="F29" i="1" l="1"/>
  <c r="M29" i="1"/>
  <c r="H29" i="1"/>
  <c r="L29" i="1"/>
  <c r="N29" i="1"/>
  <c r="G29" i="1"/>
  <c r="K29" i="1"/>
  <c r="C29" i="1"/>
  <c r="C30" i="1" s="1"/>
  <c r="D30" i="1" s="1"/>
  <c r="E30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F30" i="1" l="1"/>
  <c r="G30" i="1" l="1"/>
  <c r="H30" i="1" s="1"/>
  <c r="I30" i="1" s="1"/>
  <c r="J30" i="1" s="1"/>
  <c r="K30" i="1" s="1"/>
  <c r="L30" i="1" s="1"/>
  <c r="M30" i="1" s="1"/>
  <c r="N30" i="1" s="1"/>
</calcChain>
</file>

<file path=xl/comments1.xml><?xml version="1.0" encoding="utf-8"?>
<comments xmlns="http://schemas.openxmlformats.org/spreadsheetml/2006/main">
  <authors>
    <author>Франчайзинг5-6</author>
  </authors>
  <commentList>
    <comment ref="A14" authorId="0">
      <text>
        <r>
          <rPr>
            <sz val="9"/>
            <color indexed="81"/>
            <rFont val="Tahoma"/>
            <family val="2"/>
            <charset val="204"/>
          </rPr>
          <t>средняя себестоимость визы</t>
        </r>
      </text>
    </comment>
    <comment ref="A15" authorId="0">
      <text>
        <r>
          <rPr>
            <sz val="9"/>
            <color indexed="81"/>
            <rFont val="Tahoma"/>
            <charset val="1"/>
          </rPr>
          <t>ср. стоимость курьерской доставки</t>
        </r>
      </text>
    </comment>
    <comment ref="A16" authorId="0">
      <text>
        <r>
          <rPr>
            <sz val="9"/>
            <color indexed="81"/>
            <rFont val="Tahoma"/>
            <family val="2"/>
            <charset val="204"/>
          </rPr>
          <t>себестоимость страховки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офиц. з/п сотрудника</t>
        </r>
      </text>
    </comment>
  </commentList>
</comments>
</file>

<file path=xl/sharedStrings.xml><?xml version="1.0" encoding="utf-8"?>
<sst xmlns="http://schemas.openxmlformats.org/spreadsheetml/2006/main" count="54" uniqueCount="54">
  <si>
    <t>Столбец1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</si>
  <si>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</si>
  <si>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</si>
  <si>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</si>
  <si>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</si>
  <si>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</si>
  <si>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</si>
  <si>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</si>
  <si>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</si>
  <si>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</si>
  <si>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</si>
  <si>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</si>
  <si>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</si>
  <si>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Выручка</t>
  </si>
  <si>
    <t>Страховки</t>
  </si>
  <si>
    <t>Доп. услуги</t>
  </si>
  <si>
    <t>Расходы</t>
  </si>
  <si>
    <t>Единовременные</t>
  </si>
  <si>
    <t>Переменные затраты</t>
  </si>
  <si>
    <t>Постоянные затраты:</t>
  </si>
  <si>
    <t>аренда</t>
  </si>
  <si>
    <t>зарплата сотрудников</t>
  </si>
  <si>
    <t>маркетинг</t>
  </si>
  <si>
    <t>канцелярия</t>
  </si>
  <si>
    <t>телефон и интернет</t>
  </si>
  <si>
    <t>расчетный счет</t>
  </si>
  <si>
    <t>Роялти</t>
  </si>
  <si>
    <t>Доход в мес</t>
  </si>
  <si>
    <t>Доход по нарастанию все мес</t>
  </si>
  <si>
    <t>Чистая приб по нарастанию</t>
  </si>
  <si>
    <t>Единовременные расходы</t>
  </si>
  <si>
    <t>Паушальный взнос</t>
  </si>
  <si>
    <t>Касса</t>
  </si>
  <si>
    <t>Офис: мебель, оргтехника, аксессуары</t>
  </si>
  <si>
    <t>Сейф</t>
  </si>
  <si>
    <t>Визы с раходами</t>
  </si>
  <si>
    <t>Визы без расходов</t>
  </si>
  <si>
    <t>ведение бухгалтерии</t>
  </si>
  <si>
    <t>налоги УСНО (дох.- расх.)</t>
  </si>
  <si>
    <t>Персональный компьютер</t>
  </si>
  <si>
    <t>Принтер МФУ</t>
  </si>
  <si>
    <t>Стол</t>
  </si>
  <si>
    <t>Фотоаппарат</t>
  </si>
  <si>
    <t>Цветной принтер</t>
  </si>
  <si>
    <t>Стул для сотрудника</t>
  </si>
  <si>
    <t>Стул для клиента</t>
  </si>
  <si>
    <t>Офисный диван</t>
  </si>
  <si>
    <t>Тумбочка</t>
  </si>
  <si>
    <t>Шкаф</t>
  </si>
  <si>
    <t>Кулер для воды</t>
  </si>
  <si>
    <t xml:space="preserve">Канцелярия </t>
  </si>
  <si>
    <t>CRM система</t>
  </si>
  <si>
    <t xml:space="preserve"> Чистая прибыль</t>
  </si>
  <si>
    <t>Налог 30% с з/п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</si>
</sst>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\ _₽_-;\-* #,##0\ _₽_-;_-* &quot;- &quot;_₽_-;_-@"/>
  </numFmts>
  <fonts count="8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8D8D8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8D8D8"/>
      </patternFill>
    </fill>
    <fill>
      <patternFill patternType="solid">
        <fgColor rgb="FFD6E3BC"/>
        <bgColor rgb="FFD7E4BD"/>
      </patternFill>
    </fill>
    <fill>
      <patternFill patternType="solid">
        <fgColor rgb="FFD7E4BD"/>
        <bgColor rgb="FFD6E3B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8" tint="0.59999389629810485"/>
        <bgColor rgb="FF80808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7" tint="0.39997558519241921"/>
        <bgColor rgb="FFC4BD97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3" tint="0.79998168889431442"/>
        <bgColor rgb="FF9999FF"/>
      </patternFill>
    </fill>
    <fill>
      <patternFill patternType="solid">
        <fgColor theme="3" tint="0.79998168889431442"/>
        <bgColor rgb="FFD8D8D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5" fontId="1" fillId="2" borderId="1" xfId="0" applyNumberFormat="1" applyFont="1" applyFill="1" applyBorder="1"/>
    <xf numFmtId="165" fontId="0" fillId="3" borderId="1" xfId="0" applyNumberFormat="1" applyFont="1" applyFill="1" applyBorder="1"/>
    <xf numFmtId="165" fontId="0" fillId="4" borderId="1" xfId="0" applyNumberFormat="1" applyFont="1" applyFill="1" applyBorder="1"/>
    <xf numFmtId="165" fontId="0" fillId="0" borderId="1" xfId="0" applyNumberFormat="1" applyFont="1" applyBorder="1"/>
    <xf numFmtId="165" fontId="0" fillId="2" borderId="1" xfId="0" applyNumberFormat="1" applyFont="1" applyFill="1" applyBorder="1"/>
    <xf numFmtId="165" fontId="0" fillId="3" borderId="1" xfId="0" applyNumberFormat="1" applyFont="1" applyFill="1" applyBorder="1" applyAlignment="1">
      <alignment horizontal="left"/>
    </xf>
    <xf numFmtId="165" fontId="0" fillId="4" borderId="1" xfId="0" applyNumberFormat="1" applyFont="1" applyFill="1" applyBorder="1" applyAlignment="1">
      <alignment horizontal="left"/>
    </xf>
    <xf numFmtId="165" fontId="0" fillId="5" borderId="1" xfId="0" applyNumberFormat="1" applyFont="1" applyFill="1" applyBorder="1" applyAlignment="1">
      <alignment horizontal="left"/>
    </xf>
    <xf numFmtId="165" fontId="0" fillId="5" borderId="1" xfId="0" applyNumberFormat="1" applyFont="1" applyFill="1" applyBorder="1"/>
    <xf numFmtId="165" fontId="0" fillId="6" borderId="1" xfId="0" applyNumberFormat="1" applyFon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165" fontId="0" fillId="7" borderId="1" xfId="0" applyNumberFormat="1" applyFont="1" applyFill="1" applyBorder="1"/>
    <xf numFmtId="165" fontId="0" fillId="5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9" borderId="1" xfId="0" applyNumberFormat="1" applyFont="1" applyFill="1" applyBorder="1"/>
    <xf numFmtId="165" fontId="0" fillId="10" borderId="1" xfId="0" applyNumberFormat="1" applyFont="1" applyFill="1" applyBorder="1" applyAlignment="1">
      <alignment horizontal="left"/>
    </xf>
    <xf numFmtId="165" fontId="0" fillId="1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left"/>
    </xf>
    <xf numFmtId="0" fontId="0" fillId="12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/>
    <xf numFmtId="3" fontId="0" fillId="0" borderId="1" xfId="0" applyNumberFormat="1" applyBorder="1" applyAlignment="1">
      <alignment horizontal="center"/>
    </xf>
    <xf numFmtId="165" fontId="1" fillId="1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165" fontId="0" fillId="13" borderId="1" xfId="0" applyNumberFormat="1" applyFont="1" applyFill="1" applyBorder="1" applyAlignment="1">
      <alignment horizontal="left"/>
    </xf>
    <xf numFmtId="165" fontId="0" fillId="13" borderId="1" xfId="0" applyNumberFormat="1" applyFont="1" applyFill="1" applyBorder="1"/>
    <xf numFmtId="165" fontId="0" fillId="15" borderId="1" xfId="0" applyNumberFormat="1" applyFont="1" applyFill="1" applyBorder="1"/>
    <xf numFmtId="165" fontId="0" fillId="16" borderId="1" xfId="0" applyNumberFormat="1" applyFont="1" applyFill="1" applyBorder="1"/>
    <xf numFmtId="165" fontId="0" fillId="17" borderId="1" xfId="0" applyNumberFormat="1" applyFont="1" applyFill="1" applyBorder="1" applyAlignment="1">
      <alignment horizontal="left"/>
    </xf>
    <xf numFmtId="165" fontId="0" fillId="18" borderId="1" xfId="0" applyNumberFormat="1" applyFont="1" applyFill="1" applyBorder="1"/>
    <xf numFmtId="165" fontId="0" fillId="0" borderId="2" xfId="0" applyNumberForma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11" borderId="3" xfId="0" applyNumberFormat="1" applyFont="1" applyFill="1" applyBorder="1" applyAlignment="1">
      <alignment horizontal="center"/>
    </xf>
    <xf numFmtId="165" fontId="0" fillId="11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CCCCC"/>
      <rgbColor rgb="FF808080"/>
      <rgbColor rgb="FF9999FF"/>
      <rgbColor rgb="FF993366"/>
      <rgbColor rgb="FFFFFFCC"/>
      <rgbColor rgb="FFD6E3BC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D7E4BD"/>
      <rgbColor rgb="FFFFFF66"/>
      <rgbColor rgb="FF8EB4E3"/>
      <rgbColor rgb="FFFF99CC"/>
      <rgbColor rgb="FFCC99FF"/>
      <rgbColor rgb="FFDDD9C3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0"/>
  <sheetViews>
    <sheetView tabSelected="1" topLeftCell="A7" zoomScale="90" zoomScaleNormal="90" workbookViewId="0">
      <selection activeCell="D29" sqref="D29"/>
    </sheetView>
  </sheetViews>
  <sheetFormatPr defaultRowHeight="15" x14ac:dyDescent="0.25"/>
  <cols>
    <col min="1" max="1" width="10" style="17" customWidth="1"/>
    <col min="2" max="2" width="27.42578125"/>
    <col min="3" max="3" width="12"/>
    <col min="4" max="4" width="11.28515625"/>
    <col min="5" max="5" width="12.42578125"/>
    <col min="6" max="6" width="11.85546875"/>
    <col min="7" max="7" width="13"/>
    <col min="8" max="8" width="12.5703125"/>
    <col min="9" max="9" width="12.42578125"/>
    <col min="10" max="10" width="13" customWidth="1"/>
    <col min="11" max="11" width="12.5703125"/>
    <col min="12" max="12" width="12.85546875"/>
    <col min="13" max="13" width="13.140625" customWidth="1"/>
    <col min="14" max="14" width="14.28515625" customWidth="1"/>
    <col min="15" max="1025" width="8.7109375"/>
  </cols>
  <sheetData>
    <row r="2" spans="1:14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B3" s="20" t="s">
        <v>13</v>
      </c>
      <c r="C3" s="20">
        <f t="shared" ref="C3:N3" si="0">C4*C5+C8*C9+C6*C7+C10*C11</f>
        <v>231500</v>
      </c>
      <c r="D3" s="20">
        <f t="shared" si="0"/>
        <v>283500</v>
      </c>
      <c r="E3" s="20">
        <f t="shared" si="0"/>
        <v>333000</v>
      </c>
      <c r="F3" s="20">
        <f t="shared" si="0"/>
        <v>286000</v>
      </c>
      <c r="G3" s="20">
        <f t="shared" si="0"/>
        <v>394000</v>
      </c>
      <c r="H3" s="20">
        <f t="shared" si="0"/>
        <v>396500</v>
      </c>
      <c r="I3" s="20">
        <f t="shared" si="0"/>
        <v>396500</v>
      </c>
      <c r="J3" s="20">
        <f t="shared" si="0"/>
        <v>396500</v>
      </c>
      <c r="K3" s="20">
        <f>K4*K5+K8*K9+K6*K7+K10*K11</f>
        <v>399000</v>
      </c>
      <c r="L3" s="20">
        <f>L4*L5+L8*L9+L6*L7+L10*L11</f>
        <v>399000</v>
      </c>
      <c r="M3" s="20">
        <f t="shared" si="0"/>
        <v>399000</v>
      </c>
      <c r="N3" s="20">
        <f t="shared" si="0"/>
        <v>399000</v>
      </c>
    </row>
    <row r="4" spans="1:14" x14ac:dyDescent="0.25">
      <c r="B4" s="13" t="s">
        <v>35</v>
      </c>
      <c r="C4" s="4">
        <v>15</v>
      </c>
      <c r="D4" s="4">
        <v>20</v>
      </c>
      <c r="E4" s="4">
        <v>25</v>
      </c>
      <c r="F4" s="4">
        <v>20</v>
      </c>
      <c r="G4" s="4">
        <v>25</v>
      </c>
      <c r="H4" s="4">
        <v>25</v>
      </c>
      <c r="I4" s="4">
        <v>25</v>
      </c>
      <c r="J4" s="4">
        <v>25</v>
      </c>
      <c r="K4" s="4">
        <v>25</v>
      </c>
      <c r="L4" s="4">
        <v>25</v>
      </c>
      <c r="M4" s="4">
        <v>25</v>
      </c>
      <c r="N4" s="4">
        <v>25</v>
      </c>
    </row>
    <row r="5" spans="1:14" x14ac:dyDescent="0.25">
      <c r="B5" s="5"/>
      <c r="C5" s="5">
        <v>9000</v>
      </c>
      <c r="D5" s="5">
        <v>9000</v>
      </c>
      <c r="E5" s="5">
        <v>9000</v>
      </c>
      <c r="F5" s="5">
        <v>9000</v>
      </c>
      <c r="G5" s="5">
        <v>9000</v>
      </c>
      <c r="H5" s="5">
        <v>9000</v>
      </c>
      <c r="I5" s="5">
        <v>9000</v>
      </c>
      <c r="J5" s="5">
        <v>9000</v>
      </c>
      <c r="K5" s="5">
        <v>9000</v>
      </c>
      <c r="L5" s="5">
        <v>9000</v>
      </c>
      <c r="M5" s="5">
        <v>9000</v>
      </c>
      <c r="N5" s="5">
        <v>9000</v>
      </c>
    </row>
    <row r="6" spans="1:14" x14ac:dyDescent="0.25">
      <c r="B6" s="14" t="s">
        <v>36</v>
      </c>
      <c r="C6" s="6">
        <v>20</v>
      </c>
      <c r="D6" s="6">
        <v>20</v>
      </c>
      <c r="E6" s="6">
        <v>20</v>
      </c>
      <c r="F6" s="6">
        <v>20</v>
      </c>
      <c r="G6" s="6">
        <v>35</v>
      </c>
      <c r="H6" s="6">
        <v>35</v>
      </c>
      <c r="I6" s="6">
        <v>35</v>
      </c>
      <c r="J6" s="6">
        <v>35</v>
      </c>
      <c r="K6" s="6">
        <v>35</v>
      </c>
      <c r="L6" s="6">
        <v>35</v>
      </c>
      <c r="M6" s="6">
        <v>35</v>
      </c>
      <c r="N6" s="6">
        <v>35</v>
      </c>
    </row>
    <row r="7" spans="1:14" x14ac:dyDescent="0.25">
      <c r="B7" s="5"/>
      <c r="C7" s="5">
        <v>3000</v>
      </c>
      <c r="D7" s="5">
        <v>3000</v>
      </c>
      <c r="E7" s="5">
        <v>3000</v>
      </c>
      <c r="F7" s="5">
        <v>3000</v>
      </c>
      <c r="G7" s="5">
        <v>3000</v>
      </c>
      <c r="H7" s="5">
        <v>3000</v>
      </c>
      <c r="I7" s="5">
        <v>3000</v>
      </c>
      <c r="J7" s="5">
        <v>3000</v>
      </c>
      <c r="K7" s="5">
        <v>3000</v>
      </c>
      <c r="L7" s="5">
        <v>3000</v>
      </c>
      <c r="M7" s="5">
        <v>3000</v>
      </c>
      <c r="N7" s="5">
        <v>3000</v>
      </c>
    </row>
    <row r="8" spans="1:14" x14ac:dyDescent="0.25">
      <c r="B8" s="4" t="s">
        <v>14</v>
      </c>
      <c r="C8" s="4">
        <f>C6+C4</f>
        <v>35</v>
      </c>
      <c r="D8" s="4">
        <f t="shared" ref="D8:N8" si="1">D6+D4</f>
        <v>40</v>
      </c>
      <c r="E8" s="4">
        <f t="shared" si="1"/>
        <v>45</v>
      </c>
      <c r="F8" s="4">
        <f t="shared" si="1"/>
        <v>40</v>
      </c>
      <c r="G8" s="4">
        <f t="shared" si="1"/>
        <v>60</v>
      </c>
      <c r="H8" s="4">
        <f t="shared" si="1"/>
        <v>60</v>
      </c>
      <c r="I8" s="4">
        <f t="shared" si="1"/>
        <v>60</v>
      </c>
      <c r="J8" s="4">
        <f t="shared" si="1"/>
        <v>60</v>
      </c>
      <c r="K8" s="4">
        <f t="shared" si="1"/>
        <v>60</v>
      </c>
      <c r="L8" s="4">
        <f t="shared" si="1"/>
        <v>60</v>
      </c>
      <c r="M8" s="4">
        <f t="shared" si="1"/>
        <v>60</v>
      </c>
      <c r="N8" s="4">
        <f t="shared" si="1"/>
        <v>60</v>
      </c>
    </row>
    <row r="9" spans="1:14" x14ac:dyDescent="0.25">
      <c r="B9" s="5"/>
      <c r="C9" s="5">
        <v>900</v>
      </c>
      <c r="D9" s="5">
        <v>900</v>
      </c>
      <c r="E9" s="5">
        <v>900</v>
      </c>
      <c r="F9" s="5">
        <v>900</v>
      </c>
      <c r="G9" s="5">
        <v>900</v>
      </c>
      <c r="H9" s="5">
        <v>900</v>
      </c>
      <c r="I9" s="5">
        <v>900</v>
      </c>
      <c r="J9" s="5">
        <v>900</v>
      </c>
      <c r="K9" s="5">
        <v>900</v>
      </c>
      <c r="L9" s="5">
        <v>900</v>
      </c>
      <c r="M9" s="5">
        <v>900</v>
      </c>
      <c r="N9" s="5">
        <v>900</v>
      </c>
    </row>
    <row r="10" spans="1:14" x14ac:dyDescent="0.25">
      <c r="B10" s="6" t="s">
        <v>15</v>
      </c>
      <c r="C10" s="6">
        <v>500</v>
      </c>
      <c r="D10" s="6">
        <v>500</v>
      </c>
      <c r="E10" s="6">
        <v>500</v>
      </c>
      <c r="F10" s="6">
        <v>500</v>
      </c>
      <c r="G10" s="6">
        <v>500</v>
      </c>
      <c r="H10" s="6">
        <v>500</v>
      </c>
      <c r="I10" s="6">
        <v>500</v>
      </c>
      <c r="J10" s="6">
        <v>500</v>
      </c>
      <c r="K10" s="6">
        <v>500</v>
      </c>
      <c r="L10" s="6">
        <v>500</v>
      </c>
      <c r="M10" s="6">
        <v>500</v>
      </c>
      <c r="N10" s="6">
        <v>500</v>
      </c>
    </row>
    <row r="11" spans="1:14" x14ac:dyDescent="0.25">
      <c r="B11" s="5"/>
      <c r="C11" s="5">
        <v>10</v>
      </c>
      <c r="D11" s="5">
        <v>15</v>
      </c>
      <c r="E11" s="5">
        <v>15</v>
      </c>
      <c r="F11" s="5">
        <v>20</v>
      </c>
      <c r="G11" s="5">
        <v>20</v>
      </c>
      <c r="H11" s="5">
        <v>25</v>
      </c>
      <c r="I11" s="5">
        <v>25</v>
      </c>
      <c r="J11" s="5">
        <v>25</v>
      </c>
      <c r="K11" s="5">
        <v>30</v>
      </c>
      <c r="L11" s="5">
        <v>30</v>
      </c>
      <c r="M11" s="5">
        <v>30</v>
      </c>
      <c r="N11" s="5">
        <v>30</v>
      </c>
    </row>
    <row r="12" spans="1:14" x14ac:dyDescent="0.25">
      <c r="B12" s="20" t="s">
        <v>16</v>
      </c>
      <c r="C12" s="20">
        <f>SUM(C13:C25)</f>
        <v>666000</v>
      </c>
      <c r="D12" s="20">
        <f t="shared" ref="D12:N12" si="2">SUM(D13:D25)</f>
        <v>148000</v>
      </c>
      <c r="E12" s="20">
        <f>SUM(E13:E25)</f>
        <v>177000</v>
      </c>
      <c r="F12" s="20">
        <f t="shared" si="2"/>
        <v>158000</v>
      </c>
      <c r="G12" s="20">
        <f t="shared" si="2"/>
        <v>181500</v>
      </c>
      <c r="H12" s="20">
        <f t="shared" si="2"/>
        <v>210500</v>
      </c>
      <c r="I12" s="20">
        <f t="shared" si="2"/>
        <v>221500</v>
      </c>
      <c r="J12" s="20">
        <f t="shared" si="2"/>
        <v>230500</v>
      </c>
      <c r="K12" s="20">
        <f>SUM(K13:K25)</f>
        <v>231500</v>
      </c>
      <c r="L12" s="20">
        <f t="shared" si="2"/>
        <v>230500</v>
      </c>
      <c r="M12" s="20">
        <f t="shared" si="2"/>
        <v>231500</v>
      </c>
      <c r="N12" s="20">
        <f t="shared" si="2"/>
        <v>230500</v>
      </c>
    </row>
    <row r="13" spans="1:14" x14ac:dyDescent="0.25">
      <c r="B13" s="5" t="s">
        <v>17</v>
      </c>
      <c r="C13" s="7">
        <f>E33</f>
        <v>555000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8">
        <v>2500</v>
      </c>
      <c r="B14" s="4" t="s">
        <v>18</v>
      </c>
      <c r="C14" s="4">
        <f>($A$14*C4)+($A$15*C4)+($A$16*C8)</f>
        <v>60000</v>
      </c>
      <c r="D14" s="4">
        <f t="shared" ref="D14:N14" si="3">($A$14*D4)+($A$15*D4)+($A$16*D8)</f>
        <v>78000</v>
      </c>
      <c r="E14" s="4">
        <f t="shared" si="3"/>
        <v>96000</v>
      </c>
      <c r="F14" s="4">
        <f t="shared" si="3"/>
        <v>78000</v>
      </c>
      <c r="G14" s="4">
        <f t="shared" si="3"/>
        <v>100500</v>
      </c>
      <c r="H14" s="4">
        <f t="shared" si="3"/>
        <v>100500</v>
      </c>
      <c r="I14" s="4">
        <f t="shared" si="3"/>
        <v>100500</v>
      </c>
      <c r="J14" s="4">
        <f t="shared" si="3"/>
        <v>100500</v>
      </c>
      <c r="K14" s="4">
        <f t="shared" si="3"/>
        <v>100500</v>
      </c>
      <c r="L14" s="4">
        <f t="shared" si="3"/>
        <v>100500</v>
      </c>
      <c r="M14" s="4">
        <f t="shared" si="3"/>
        <v>100500</v>
      </c>
      <c r="N14" s="4">
        <f t="shared" si="3"/>
        <v>100500</v>
      </c>
    </row>
    <row r="15" spans="1:14" x14ac:dyDescent="0.25">
      <c r="A15" s="18">
        <v>800</v>
      </c>
      <c r="B15" s="5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9">
        <v>300</v>
      </c>
      <c r="B16" s="8" t="s">
        <v>20</v>
      </c>
      <c r="C16" s="4">
        <v>20000</v>
      </c>
      <c r="D16" s="4">
        <v>20000</v>
      </c>
      <c r="E16" s="4">
        <v>20000</v>
      </c>
      <c r="F16" s="4">
        <v>20000</v>
      </c>
      <c r="G16" s="5">
        <v>20000</v>
      </c>
      <c r="H16" s="5">
        <v>20000</v>
      </c>
      <c r="I16" s="5">
        <v>20000</v>
      </c>
      <c r="J16" s="5">
        <v>20000</v>
      </c>
      <c r="K16" s="5">
        <v>20000</v>
      </c>
      <c r="L16" s="5">
        <v>20000</v>
      </c>
      <c r="M16" s="5">
        <v>20000</v>
      </c>
      <c r="N16" s="5">
        <v>20000</v>
      </c>
    </row>
    <row r="17" spans="1:14" x14ac:dyDescent="0.25">
      <c r="A17" s="25">
        <v>10000</v>
      </c>
      <c r="B17" s="9" t="s">
        <v>21</v>
      </c>
      <c r="C17" s="5">
        <v>20000</v>
      </c>
      <c r="D17" s="5">
        <v>20000</v>
      </c>
      <c r="E17" s="5">
        <v>20000</v>
      </c>
      <c r="F17" s="5">
        <v>20000</v>
      </c>
      <c r="G17" s="5">
        <v>20000</v>
      </c>
      <c r="H17" s="5">
        <v>20000</v>
      </c>
      <c r="I17" s="5">
        <v>20000</v>
      </c>
      <c r="J17" s="5">
        <v>20000</v>
      </c>
      <c r="K17" s="5">
        <v>20000</v>
      </c>
      <c r="L17" s="5">
        <v>20000</v>
      </c>
      <c r="M17" s="5">
        <v>20000</v>
      </c>
      <c r="N17" s="5">
        <v>20000</v>
      </c>
    </row>
    <row r="18" spans="1:14" x14ac:dyDescent="0.25">
      <c r="B18" s="8" t="s">
        <v>22</v>
      </c>
      <c r="C18" s="4"/>
      <c r="D18" s="4">
        <v>20000</v>
      </c>
      <c r="E18" s="4">
        <v>30000</v>
      </c>
      <c r="F18" s="4">
        <v>30000</v>
      </c>
      <c r="G18" s="4">
        <v>20000</v>
      </c>
      <c r="H18" s="4">
        <v>50000</v>
      </c>
      <c r="I18" s="4">
        <v>60000</v>
      </c>
      <c r="J18" s="4">
        <v>70000</v>
      </c>
      <c r="K18" s="4">
        <v>70000</v>
      </c>
      <c r="L18" s="4">
        <v>70000</v>
      </c>
      <c r="M18" s="4">
        <v>70000</v>
      </c>
      <c r="N18" s="4">
        <v>70000</v>
      </c>
    </row>
    <row r="19" spans="1:14" x14ac:dyDescent="0.25">
      <c r="B19" s="9" t="s">
        <v>23</v>
      </c>
      <c r="C19" s="5">
        <v>1000</v>
      </c>
      <c r="D19" s="5"/>
      <c r="E19" s="5">
        <v>1000</v>
      </c>
      <c r="F19" s="5"/>
      <c r="G19" s="5">
        <v>1000</v>
      </c>
      <c r="H19" s="5"/>
      <c r="I19" s="5">
        <v>1000</v>
      </c>
      <c r="J19" s="5"/>
      <c r="K19" s="5">
        <v>1000</v>
      </c>
      <c r="L19" s="5"/>
      <c r="M19" s="5">
        <v>1000</v>
      </c>
      <c r="N19" s="5"/>
    </row>
    <row r="20" spans="1:14" x14ac:dyDescent="0.25">
      <c r="B20" s="24" t="s">
        <v>51</v>
      </c>
      <c r="C20" s="23">
        <v>1000</v>
      </c>
      <c r="D20" s="23">
        <v>1000</v>
      </c>
      <c r="E20" s="23">
        <v>1000</v>
      </c>
      <c r="F20" s="23">
        <v>1000</v>
      </c>
      <c r="G20" s="23">
        <v>1000</v>
      </c>
      <c r="H20" s="23">
        <v>1000</v>
      </c>
      <c r="I20" s="23">
        <v>1000</v>
      </c>
      <c r="J20" s="23">
        <v>1000</v>
      </c>
      <c r="K20" s="23">
        <v>1000</v>
      </c>
      <c r="L20" s="23">
        <v>1000</v>
      </c>
      <c r="M20" s="23">
        <v>1000</v>
      </c>
      <c r="N20" s="23">
        <v>1000</v>
      </c>
    </row>
    <row r="21" spans="1:14" x14ac:dyDescent="0.25">
      <c r="B21" s="41" t="s">
        <v>24</v>
      </c>
      <c r="C21" s="42">
        <v>2500</v>
      </c>
      <c r="D21" s="42">
        <v>2500</v>
      </c>
      <c r="E21" s="42">
        <v>2500</v>
      </c>
      <c r="F21" s="42">
        <v>2500</v>
      </c>
      <c r="G21" s="42">
        <v>2500</v>
      </c>
      <c r="H21" s="42">
        <v>2500</v>
      </c>
      <c r="I21" s="42">
        <v>2500</v>
      </c>
      <c r="J21" s="42">
        <v>2500</v>
      </c>
      <c r="K21" s="42">
        <v>2500</v>
      </c>
      <c r="L21" s="42">
        <v>2500</v>
      </c>
      <c r="M21" s="42">
        <v>2500</v>
      </c>
      <c r="N21" s="42">
        <v>2500</v>
      </c>
    </row>
    <row r="22" spans="1:14" x14ac:dyDescent="0.25">
      <c r="B22" s="24" t="s">
        <v>25</v>
      </c>
      <c r="C22" s="23">
        <v>500</v>
      </c>
      <c r="D22" s="23">
        <v>500</v>
      </c>
      <c r="E22" s="23">
        <v>500</v>
      </c>
      <c r="F22" s="23">
        <v>500</v>
      </c>
      <c r="G22" s="23">
        <v>500</v>
      </c>
      <c r="H22" s="23">
        <v>500</v>
      </c>
      <c r="I22" s="23">
        <v>500</v>
      </c>
      <c r="J22" s="23">
        <v>500</v>
      </c>
      <c r="K22" s="23">
        <v>500</v>
      </c>
      <c r="L22" s="23">
        <v>500</v>
      </c>
      <c r="M22" s="23">
        <v>500</v>
      </c>
      <c r="N22" s="23">
        <v>500</v>
      </c>
    </row>
    <row r="23" spans="1:14" x14ac:dyDescent="0.25">
      <c r="B23" s="26" t="s">
        <v>37</v>
      </c>
      <c r="C23" s="27">
        <v>0</v>
      </c>
      <c r="D23" s="27">
        <v>0</v>
      </c>
      <c r="E23" s="27">
        <v>0</v>
      </c>
      <c r="F23" s="27">
        <v>0</v>
      </c>
      <c r="G23" s="27">
        <v>5000</v>
      </c>
      <c r="H23" s="27">
        <v>5000</v>
      </c>
      <c r="I23" s="27">
        <v>5000</v>
      </c>
      <c r="J23" s="27">
        <v>5000</v>
      </c>
      <c r="K23" s="27">
        <v>5000</v>
      </c>
      <c r="L23" s="27">
        <v>5000</v>
      </c>
      <c r="M23" s="27">
        <v>5000</v>
      </c>
      <c r="N23" s="27">
        <v>5000</v>
      </c>
    </row>
    <row r="24" spans="1:14" x14ac:dyDescent="0.25">
      <c r="B24" s="40" t="s">
        <v>53</v>
      </c>
      <c r="C24" s="29">
        <f>($A$17*30%)*2</f>
        <v>6000</v>
      </c>
      <c r="D24" s="29">
        <f t="shared" ref="D24:N24" si="4">($A$17*30%)*2</f>
        <v>6000</v>
      </c>
      <c r="E24" s="29">
        <f t="shared" si="4"/>
        <v>6000</v>
      </c>
      <c r="F24" s="29">
        <f t="shared" si="4"/>
        <v>6000</v>
      </c>
      <c r="G24" s="29">
        <f t="shared" si="4"/>
        <v>6000</v>
      </c>
      <c r="H24" s="29">
        <f t="shared" si="4"/>
        <v>6000</v>
      </c>
      <c r="I24" s="29">
        <f t="shared" si="4"/>
        <v>6000</v>
      </c>
      <c r="J24" s="29">
        <f t="shared" si="4"/>
        <v>6000</v>
      </c>
      <c r="K24" s="29">
        <f t="shared" si="4"/>
        <v>6000</v>
      </c>
      <c r="L24" s="29">
        <f t="shared" si="4"/>
        <v>6000</v>
      </c>
      <c r="M24" s="29">
        <f t="shared" si="4"/>
        <v>6000</v>
      </c>
      <c r="N24" s="29">
        <f t="shared" si="4"/>
        <v>6000</v>
      </c>
    </row>
    <row r="25" spans="1:14" x14ac:dyDescent="0.25">
      <c r="B25" s="10" t="s">
        <v>26</v>
      </c>
      <c r="C25" s="11"/>
      <c r="D25" s="11"/>
      <c r="E25" s="11"/>
      <c r="F25" s="11"/>
      <c r="G25" s="11">
        <v>5000</v>
      </c>
      <c r="H25" s="11">
        <v>5000</v>
      </c>
      <c r="I25" s="11">
        <v>5000</v>
      </c>
      <c r="J25" s="11">
        <v>5000</v>
      </c>
      <c r="K25" s="11">
        <v>5000</v>
      </c>
      <c r="L25" s="11">
        <v>5000</v>
      </c>
      <c r="M25" s="11">
        <v>5000</v>
      </c>
      <c r="N25" s="11">
        <v>5000</v>
      </c>
    </row>
    <row r="26" spans="1:14" x14ac:dyDescent="0.25">
      <c r="B26" s="10" t="s">
        <v>27</v>
      </c>
      <c r="C26" s="11">
        <f t="shared" ref="C26:N26" si="5">C3-C12</f>
        <v>-434500</v>
      </c>
      <c r="D26" s="11">
        <f>D3-D12</f>
        <v>135500</v>
      </c>
      <c r="E26" s="11">
        <f>E3-E12</f>
        <v>156000</v>
      </c>
      <c r="F26" s="11">
        <f t="shared" si="5"/>
        <v>128000</v>
      </c>
      <c r="G26" s="11">
        <f t="shared" si="5"/>
        <v>212500</v>
      </c>
      <c r="H26" s="11">
        <f t="shared" si="5"/>
        <v>186000</v>
      </c>
      <c r="I26" s="11">
        <f t="shared" si="5"/>
        <v>175000</v>
      </c>
      <c r="J26" s="11">
        <f t="shared" si="5"/>
        <v>166000</v>
      </c>
      <c r="K26" s="11">
        <f>K3-K12</f>
        <v>167500</v>
      </c>
      <c r="L26" s="11">
        <f>L3-L12</f>
        <v>168500</v>
      </c>
      <c r="M26" s="11">
        <f t="shared" si="5"/>
        <v>167500</v>
      </c>
      <c r="N26" s="11">
        <f t="shared" si="5"/>
        <v>168500</v>
      </c>
    </row>
    <row r="27" spans="1:14" x14ac:dyDescent="0.25">
      <c r="B27" s="16" t="s">
        <v>28</v>
      </c>
      <c r="C27" s="11">
        <f>C26</f>
        <v>-434500</v>
      </c>
      <c r="D27" s="11">
        <f>C27+D26</f>
        <v>-299000</v>
      </c>
      <c r="E27" s="11">
        <f>D27+E26</f>
        <v>-143000</v>
      </c>
      <c r="F27" s="11">
        <f>E27+F26</f>
        <v>-15000</v>
      </c>
      <c r="G27" s="15">
        <f t="shared" ref="G27:N27" si="6">F27+G26</f>
        <v>197500</v>
      </c>
      <c r="H27" s="15">
        <f t="shared" si="6"/>
        <v>383500</v>
      </c>
      <c r="I27" s="11">
        <f t="shared" si="6"/>
        <v>558500</v>
      </c>
      <c r="J27" s="11">
        <f t="shared" si="6"/>
        <v>724500</v>
      </c>
      <c r="K27" s="11">
        <f t="shared" si="6"/>
        <v>892000</v>
      </c>
      <c r="L27" s="11">
        <f t="shared" si="6"/>
        <v>1060500</v>
      </c>
      <c r="M27" s="12">
        <f t="shared" si="6"/>
        <v>1228000</v>
      </c>
      <c r="N27" s="11">
        <f t="shared" si="6"/>
        <v>1396500</v>
      </c>
    </row>
    <row r="28" spans="1:14" x14ac:dyDescent="0.25">
      <c r="B28" s="10" t="s">
        <v>38</v>
      </c>
      <c r="C28" s="11">
        <f>(C3-C12)*15%</f>
        <v>-65175</v>
      </c>
      <c r="D28" s="11">
        <f t="shared" ref="D28:N28" si="7">(D3-D12)*15%</f>
        <v>20325</v>
      </c>
      <c r="E28" s="11">
        <f t="shared" si="7"/>
        <v>23400</v>
      </c>
      <c r="F28" s="11">
        <f t="shared" si="7"/>
        <v>19200</v>
      </c>
      <c r="G28" s="11">
        <f t="shared" si="7"/>
        <v>31875</v>
      </c>
      <c r="H28" s="11">
        <f t="shared" si="7"/>
        <v>27900</v>
      </c>
      <c r="I28" s="11">
        <f t="shared" si="7"/>
        <v>26250</v>
      </c>
      <c r="J28" s="11">
        <f t="shared" si="7"/>
        <v>24900</v>
      </c>
      <c r="K28" s="11">
        <f t="shared" si="7"/>
        <v>25125</v>
      </c>
      <c r="L28" s="11">
        <f t="shared" si="7"/>
        <v>25275</v>
      </c>
      <c r="M28" s="11">
        <f t="shared" si="7"/>
        <v>25125</v>
      </c>
      <c r="N28" s="11">
        <f t="shared" si="7"/>
        <v>25275</v>
      </c>
    </row>
    <row r="29" spans="1:14" x14ac:dyDescent="0.25">
      <c r="B29" s="21" t="s">
        <v>52</v>
      </c>
      <c r="C29" s="22">
        <f t="shared" ref="C29:N29" si="8">C26-C28</f>
        <v>-369325</v>
      </c>
      <c r="D29" s="22">
        <f t="shared" si="8"/>
        <v>115175</v>
      </c>
      <c r="E29" s="22">
        <f t="shared" si="8"/>
        <v>132600</v>
      </c>
      <c r="F29" s="22">
        <f t="shared" si="8"/>
        <v>108800</v>
      </c>
      <c r="G29" s="22">
        <f t="shared" si="8"/>
        <v>180625</v>
      </c>
      <c r="H29" s="22">
        <f t="shared" si="8"/>
        <v>158100</v>
      </c>
      <c r="I29" s="22">
        <f t="shared" si="8"/>
        <v>148750</v>
      </c>
      <c r="J29" s="22">
        <f t="shared" si="8"/>
        <v>141100</v>
      </c>
      <c r="K29" s="22">
        <f>K26-K28</f>
        <v>142375</v>
      </c>
      <c r="L29" s="22">
        <f t="shared" si="8"/>
        <v>143225</v>
      </c>
      <c r="M29" s="22">
        <f t="shared" si="8"/>
        <v>142375</v>
      </c>
      <c r="N29" s="22">
        <f t="shared" si="8"/>
        <v>143225</v>
      </c>
    </row>
    <row r="30" spans="1:14" x14ac:dyDescent="0.25">
      <c r="B30" s="45" t="s">
        <v>29</v>
      </c>
      <c r="C30" s="44">
        <f>C29</f>
        <v>-369325</v>
      </c>
      <c r="D30" s="44">
        <f t="shared" ref="D30:N30" si="9">C30+D29</f>
        <v>-254150</v>
      </c>
      <c r="E30" s="44">
        <f t="shared" si="9"/>
        <v>-121550</v>
      </c>
      <c r="F30" s="46">
        <f t="shared" si="9"/>
        <v>-12750</v>
      </c>
      <c r="G30" s="43">
        <f t="shared" si="9"/>
        <v>167875</v>
      </c>
      <c r="H30" s="46">
        <f>G30+H29</f>
        <v>325975</v>
      </c>
      <c r="I30" s="44">
        <f>H30+I29</f>
        <v>474725</v>
      </c>
      <c r="J30" s="44">
        <f t="shared" si="9"/>
        <v>615825</v>
      </c>
      <c r="K30" s="44">
        <f t="shared" si="9"/>
        <v>758200</v>
      </c>
      <c r="L30" s="44">
        <f t="shared" si="9"/>
        <v>901425</v>
      </c>
      <c r="M30" s="46">
        <f t="shared" si="9"/>
        <v>1043800</v>
      </c>
      <c r="N30" s="44">
        <f t="shared" si="9"/>
        <v>1187025</v>
      </c>
    </row>
    <row r="33" spans="2:12" ht="23.25" customHeight="1" x14ac:dyDescent="0.25">
      <c r="B33" s="53" t="s">
        <v>30</v>
      </c>
      <c r="C33" s="54"/>
      <c r="D33" s="55"/>
      <c r="E33" s="33">
        <f>E34+E35</f>
        <v>555000</v>
      </c>
      <c r="F33" s="1"/>
      <c r="G33" s="2"/>
      <c r="H33" s="2"/>
      <c r="I33" s="2"/>
      <c r="J33" s="2"/>
    </row>
    <row r="34" spans="2:12" ht="25.5" customHeight="1" x14ac:dyDescent="0.25">
      <c r="B34" s="50" t="s">
        <v>31</v>
      </c>
      <c r="C34" s="51"/>
      <c r="D34" s="52"/>
      <c r="E34" s="32">
        <v>400000</v>
      </c>
      <c r="F34" s="2"/>
      <c r="G34" s="2"/>
      <c r="H34" s="2"/>
      <c r="I34" s="2"/>
      <c r="J34" s="2"/>
    </row>
    <row r="35" spans="2:12" ht="30" customHeight="1" x14ac:dyDescent="0.25">
      <c r="B35" s="47" t="s">
        <v>33</v>
      </c>
      <c r="C35" s="48"/>
      <c r="D35" s="49"/>
      <c r="E35" s="31">
        <f>E36+E37+E38+E39+E40+E41+E42+E43+E44+E45+E46+E47+E48+E49</f>
        <v>155000</v>
      </c>
      <c r="F35" s="2"/>
      <c r="G35" s="2"/>
      <c r="H35" s="2"/>
      <c r="I35" s="2"/>
      <c r="J35" s="2"/>
    </row>
    <row r="36" spans="2:12" x14ac:dyDescent="0.25">
      <c r="B36" s="39" t="s">
        <v>32</v>
      </c>
      <c r="C36" s="34">
        <v>1</v>
      </c>
      <c r="D36" s="23">
        <v>20000</v>
      </c>
      <c r="E36" s="35">
        <f>C36*D36</f>
        <v>20000</v>
      </c>
      <c r="H36" s="2"/>
      <c r="I36" s="2"/>
      <c r="J36" s="2"/>
      <c r="K36" s="2"/>
      <c r="L36" s="2"/>
    </row>
    <row r="37" spans="2:12" x14ac:dyDescent="0.25">
      <c r="B37" s="28" t="s">
        <v>39</v>
      </c>
      <c r="C37" s="36">
        <v>1</v>
      </c>
      <c r="D37" s="37">
        <v>18000</v>
      </c>
      <c r="E37" s="38">
        <f>C37*D37</f>
        <v>18000</v>
      </c>
      <c r="H37" s="2"/>
      <c r="I37" s="2"/>
      <c r="J37" s="2"/>
      <c r="K37" s="2"/>
      <c r="L37" s="2"/>
    </row>
    <row r="38" spans="2:12" x14ac:dyDescent="0.25">
      <c r="B38" s="28" t="s">
        <v>40</v>
      </c>
      <c r="C38" s="36">
        <v>1</v>
      </c>
      <c r="D38" s="37">
        <v>6000</v>
      </c>
      <c r="E38" s="38">
        <f t="shared" ref="E38:E49" si="10">C38*D38</f>
        <v>6000</v>
      </c>
      <c r="H38" s="2"/>
      <c r="I38" s="2"/>
      <c r="J38" s="2"/>
      <c r="K38" s="2"/>
      <c r="L38" s="2"/>
    </row>
    <row r="39" spans="2:12" x14ac:dyDescent="0.25">
      <c r="B39" s="28" t="s">
        <v>41</v>
      </c>
      <c r="C39" s="36">
        <v>3</v>
      </c>
      <c r="D39" s="37">
        <v>4000</v>
      </c>
      <c r="E39" s="38">
        <f t="shared" si="10"/>
        <v>12000</v>
      </c>
      <c r="H39" s="2"/>
      <c r="I39" s="2"/>
      <c r="J39" s="2"/>
      <c r="K39" s="2"/>
      <c r="L39" s="2"/>
    </row>
    <row r="40" spans="2:12" x14ac:dyDescent="0.25">
      <c r="B40" s="28" t="s">
        <v>42</v>
      </c>
      <c r="C40" s="36">
        <v>1</v>
      </c>
      <c r="D40" s="37">
        <v>30000</v>
      </c>
      <c r="E40" s="38">
        <f t="shared" si="10"/>
        <v>30000</v>
      </c>
    </row>
    <row r="41" spans="2:12" x14ac:dyDescent="0.25">
      <c r="B41" s="28" t="s">
        <v>43</v>
      </c>
      <c r="C41" s="36">
        <v>1</v>
      </c>
      <c r="D41" s="37">
        <v>12000</v>
      </c>
      <c r="E41" s="38">
        <f t="shared" si="10"/>
        <v>12000</v>
      </c>
    </row>
    <row r="42" spans="2:12" x14ac:dyDescent="0.25">
      <c r="B42" s="28" t="s">
        <v>44</v>
      </c>
      <c r="C42" s="36">
        <v>3</v>
      </c>
      <c r="D42" s="37">
        <v>3000</v>
      </c>
      <c r="E42" s="38">
        <f t="shared" si="10"/>
        <v>9000</v>
      </c>
    </row>
    <row r="43" spans="2:12" x14ac:dyDescent="0.25">
      <c r="B43" s="28" t="s">
        <v>45</v>
      </c>
      <c r="C43" s="36">
        <v>4</v>
      </c>
      <c r="D43" s="37">
        <v>3500</v>
      </c>
      <c r="E43" s="38">
        <f t="shared" si="10"/>
        <v>14000</v>
      </c>
    </row>
    <row r="44" spans="2:12" x14ac:dyDescent="0.25">
      <c r="B44" s="28" t="s">
        <v>46</v>
      </c>
      <c r="C44" s="36">
        <v>1</v>
      </c>
      <c r="D44" s="37">
        <v>8000</v>
      </c>
      <c r="E44" s="38">
        <f t="shared" si="10"/>
        <v>8000</v>
      </c>
    </row>
    <row r="45" spans="2:12" x14ac:dyDescent="0.25">
      <c r="B45" s="28" t="s">
        <v>47</v>
      </c>
      <c r="C45" s="36">
        <v>2</v>
      </c>
      <c r="D45" s="37">
        <v>4000</v>
      </c>
      <c r="E45" s="38">
        <f t="shared" si="10"/>
        <v>8000</v>
      </c>
    </row>
    <row r="46" spans="2:12" x14ac:dyDescent="0.25">
      <c r="B46" s="28" t="s">
        <v>48</v>
      </c>
      <c r="C46" s="36">
        <v>1</v>
      </c>
      <c r="D46" s="37">
        <v>3000</v>
      </c>
      <c r="E46" s="38">
        <f t="shared" si="10"/>
        <v>3000</v>
      </c>
    </row>
    <row r="47" spans="2:12" x14ac:dyDescent="0.25">
      <c r="B47" s="28" t="s">
        <v>49</v>
      </c>
      <c r="C47" s="36">
        <v>1</v>
      </c>
      <c r="D47" s="37">
        <v>5000</v>
      </c>
      <c r="E47" s="38">
        <f t="shared" si="10"/>
        <v>5000</v>
      </c>
    </row>
    <row r="48" spans="2:12" x14ac:dyDescent="0.25">
      <c r="B48" s="28" t="s">
        <v>50</v>
      </c>
      <c r="C48" s="36">
        <v>1</v>
      </c>
      <c r="D48" s="37">
        <v>5000</v>
      </c>
      <c r="E48" s="38">
        <f t="shared" si="10"/>
        <v>5000</v>
      </c>
    </row>
    <row r="49" spans="2:5" x14ac:dyDescent="0.25">
      <c r="B49" s="28" t="s">
        <v>34</v>
      </c>
      <c r="C49" s="36">
        <v>1</v>
      </c>
      <c r="D49" s="37">
        <v>5000</v>
      </c>
      <c r="E49" s="38">
        <f t="shared" si="10"/>
        <v>5000</v>
      </c>
    </row>
    <row r="50" spans="2:5" x14ac:dyDescent="0.25">
      <c r="E50" s="30"/>
    </row>
  </sheetData>
  <mergeCells count="3">
    <mergeCell ref="B35:D35"/>
    <mergeCell ref="B34:D34"/>
    <mergeCell ref="B33:D33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L28:N28 A1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L28:N28 A1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Магазин Виз</dc:creator>
  <cp:lastModifiedBy>Julia</cp:lastModifiedBy>
  <cp:revision>0</cp:revision>
  <cp:lastPrinted>2015-08-21T15:57:12Z</cp:lastPrinted>
  <dcterms:created xsi:type="dcterms:W3CDTF">2015-06-18T16:19:18Z</dcterms:created>
  <dcterms:modified xsi:type="dcterms:W3CDTF">2019-06-06T10:39:42Z</dcterms:modified>
</cp:coreProperties>
</file>