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filterPrivacy="1" defaultThemeVersion="124226"/>
  <xr:revisionPtr revIDLastSave="0" documentId="13_ncr:1_{3C1678ED-5FC6-3249-B3AB-C3AD73E4685F}" xr6:coauthVersionLast="46" xr6:coauthVersionMax="46" xr10:uidLastSave="{00000000-0000-0000-0000-000000000000}"/>
  <bookViews>
    <workbookView xWindow="0" yWindow="500" windowWidth="28800" windowHeight="1608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24" i="1"/>
  <c r="D25" i="1"/>
  <c r="D26" i="1"/>
  <c r="D27" i="1"/>
  <c r="D28" i="1"/>
  <c r="D4" i="1"/>
  <c r="D5" i="1"/>
  <c r="D6" i="1"/>
  <c r="D7" i="1"/>
  <c r="D8" i="1"/>
  <c r="D9" i="1"/>
  <c r="D10" i="1"/>
  <c r="D11" i="1"/>
  <c r="D12" i="1"/>
  <c r="D13" i="1"/>
  <c r="D14" i="1"/>
  <c r="D16" i="1"/>
  <c r="D17" i="1"/>
  <c r="D18" i="1"/>
  <c r="D19" i="1"/>
  <c r="D20" i="1"/>
  <c r="D21" i="1"/>
  <c r="D22" i="1"/>
  <c r="D23" i="1"/>
  <c r="D3" i="1"/>
  <c r="C15" i="1"/>
  <c r="D15" i="1" s="1"/>
  <c r="D30" i="1" l="1"/>
  <c r="C30" i="1"/>
  <c r="C33" i="1" s="1"/>
  <c r="C34" i="1" l="1"/>
  <c r="D34" i="1" s="1"/>
  <c r="D33" i="1"/>
  <c r="C35" i="1"/>
  <c r="D35" i="1" s="1"/>
  <c r="C36" i="1" l="1"/>
  <c r="D36" i="1" s="1"/>
</calcChain>
</file>

<file path=xl/sharedStrings.xml><?xml version="1.0" encoding="utf-8"?>
<sst xmlns="http://schemas.openxmlformats.org/spreadsheetml/2006/main" count="36" uniqueCount="36">
  <si>
    <t>за м2</t>
  </si>
  <si>
    <t>Наименование</t>
  </si>
  <si>
    <t>Окна + монтаж</t>
  </si>
  <si>
    <t>Двери + монтаж</t>
  </si>
  <si>
    <t>Отопление + монтаж</t>
  </si>
  <si>
    <t>Внутренняя отделка + материал</t>
  </si>
  <si>
    <t>ИТОГО</t>
  </si>
  <si>
    <t>Крыша</t>
  </si>
  <si>
    <t>Фундамент 0,5 метра</t>
  </si>
  <si>
    <t>ФОТ сотрудников компании</t>
  </si>
  <si>
    <t>Монолитнокаркасный ЖД 25 эт., 10 тыс м2 жилой площади</t>
  </si>
  <si>
    <t>Земельный участок</t>
  </si>
  <si>
    <t>Благоустройство</t>
  </si>
  <si>
    <t>Стоимость продажы м2</t>
  </si>
  <si>
    <t>Прибыль</t>
  </si>
  <si>
    <t>НДС</t>
  </si>
  <si>
    <t>Чистая прибыль</t>
  </si>
  <si>
    <t>Налоги с ЗП (НДФЛ+Страх)</t>
  </si>
  <si>
    <t>Госэкспертиза проекта</t>
  </si>
  <si>
    <t>Проект</t>
  </si>
  <si>
    <t>Монолитный каркас (работа+мат)</t>
  </si>
  <si>
    <t>Башенный кран 9 мес</t>
  </si>
  <si>
    <t>Стены и перегородки</t>
  </si>
  <si>
    <t>Фасад</t>
  </si>
  <si>
    <t>Вентиляция</t>
  </si>
  <si>
    <t>Дымоудаление</t>
  </si>
  <si>
    <t>Электрика+пож сиг</t>
  </si>
  <si>
    <t>ВК+пожарка</t>
  </si>
  <si>
    <t>Тепловые сети</t>
  </si>
  <si>
    <t>Тепловой пункт</t>
  </si>
  <si>
    <t>Щитовая</t>
  </si>
  <si>
    <t>Внешние сети</t>
  </si>
  <si>
    <t>Лифты</t>
  </si>
  <si>
    <t>КТПН</t>
  </si>
  <si>
    <t>ТУ на все</t>
  </si>
  <si>
    <t>Продаваемая площадь,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</si>
</sst>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164" fontId="0" fillId="0" borderId="1" xfId="0" applyNumberForma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165" fontId="0" fillId="0" borderId="0" xfId="0" applyNumberFormat="1"/>
    <xf numFmtId="0" fontId="2" fillId="3" borderId="1" xfId="0" applyFont="1" applyFill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1"/>
  <sheetViews>
    <sheetView tabSelected="1" workbookViewId="0">
      <selection activeCell="F24" sqref="F24"/>
    </sheetView>
  </sheetViews>
  <sheetFormatPr baseColWidth="10" defaultColWidth="8.83203125" defaultRowHeight="15" x14ac:dyDescent="0.2"/>
  <cols>
    <col min="2" max="2" width="31" bestFit="1" customWidth="1"/>
    <col min="3" max="3" width="14.6640625" bestFit="1" customWidth="1"/>
    <col min="4" max="4" width="17.83203125" customWidth="1"/>
    <col min="5" max="5" width="15.6640625" bestFit="1" customWidth="1"/>
  </cols>
  <sheetData>
    <row r="1" spans="2:5" ht="29.25" customHeight="1" x14ac:dyDescent="0.2">
      <c r="B1" s="11" t="s">
        <v>10</v>
      </c>
      <c r="C1" s="11"/>
      <c r="D1" s="9" t="s">
        <v>35</v>
      </c>
    </row>
    <row r="2" spans="2:5" x14ac:dyDescent="0.2">
      <c r="B2" s="5" t="s">
        <v>1</v>
      </c>
      <c r="C2" s="7" t="s">
        <v>0</v>
      </c>
      <c r="D2" s="7">
        <v>10968.75</v>
      </c>
    </row>
    <row r="3" spans="2:5" x14ac:dyDescent="0.2">
      <c r="B3" s="2" t="s">
        <v>20</v>
      </c>
      <c r="C3" s="3">
        <v>8000</v>
      </c>
      <c r="D3" s="3">
        <f>C3*$D$2</f>
        <v>87750000</v>
      </c>
    </row>
    <row r="4" spans="2:5" x14ac:dyDescent="0.2">
      <c r="B4" s="2" t="s">
        <v>23</v>
      </c>
      <c r="C4" s="3">
        <v>4500</v>
      </c>
      <c r="D4" s="3">
        <f t="shared" ref="D4:D28" si="0">C4*$D$2</f>
        <v>49359375</v>
      </c>
    </row>
    <row r="5" spans="2:5" x14ac:dyDescent="0.2">
      <c r="B5" s="2" t="s">
        <v>21</v>
      </c>
      <c r="C5" s="3">
        <v>650</v>
      </c>
      <c r="D5" s="3">
        <f t="shared" si="0"/>
        <v>7129687.5</v>
      </c>
    </row>
    <row r="6" spans="2:5" x14ac:dyDescent="0.2">
      <c r="B6" s="2" t="s">
        <v>22</v>
      </c>
      <c r="C6" s="3">
        <v>4500</v>
      </c>
      <c r="D6" s="3">
        <f t="shared" si="0"/>
        <v>49359375</v>
      </c>
      <c r="E6" s="1"/>
    </row>
    <row r="7" spans="2:5" x14ac:dyDescent="0.2">
      <c r="B7" s="2" t="s">
        <v>24</v>
      </c>
      <c r="C7" s="3">
        <v>750</v>
      </c>
      <c r="D7" s="3">
        <f t="shared" si="0"/>
        <v>8226562.5</v>
      </c>
      <c r="E7" s="1"/>
    </row>
    <row r="8" spans="2:5" x14ac:dyDescent="0.2">
      <c r="B8" s="2" t="s">
        <v>4</v>
      </c>
      <c r="C8" s="3">
        <v>1800</v>
      </c>
      <c r="D8" s="3">
        <f t="shared" si="0"/>
        <v>19743750</v>
      </c>
      <c r="E8" s="1"/>
    </row>
    <row r="9" spans="2:5" x14ac:dyDescent="0.2">
      <c r="B9" s="2" t="s">
        <v>5</v>
      </c>
      <c r="C9" s="3">
        <v>3500</v>
      </c>
      <c r="D9" s="3">
        <f t="shared" si="0"/>
        <v>38390625</v>
      </c>
      <c r="E9" s="1"/>
    </row>
    <row r="10" spans="2:5" x14ac:dyDescent="0.2">
      <c r="B10" s="2" t="s">
        <v>2</v>
      </c>
      <c r="C10" s="3">
        <v>1450</v>
      </c>
      <c r="D10" s="3">
        <f t="shared" si="0"/>
        <v>15904687.5</v>
      </c>
      <c r="E10" s="8"/>
    </row>
    <row r="11" spans="2:5" x14ac:dyDescent="0.2">
      <c r="B11" s="2" t="s">
        <v>3</v>
      </c>
      <c r="C11" s="3">
        <v>350</v>
      </c>
      <c r="D11" s="3">
        <f t="shared" si="0"/>
        <v>3839062.5</v>
      </c>
      <c r="E11" s="8"/>
    </row>
    <row r="12" spans="2:5" x14ac:dyDescent="0.2">
      <c r="B12" s="2" t="s">
        <v>7</v>
      </c>
      <c r="C12" s="3">
        <v>250</v>
      </c>
      <c r="D12" s="3">
        <f t="shared" si="0"/>
        <v>2742187.5</v>
      </c>
    </row>
    <row r="13" spans="2:5" x14ac:dyDescent="0.2">
      <c r="B13" s="2" t="s">
        <v>25</v>
      </c>
      <c r="C13" s="3">
        <v>200</v>
      </c>
      <c r="D13" s="3">
        <f t="shared" si="0"/>
        <v>2193750</v>
      </c>
    </row>
    <row r="14" spans="2:5" x14ac:dyDescent="0.2">
      <c r="B14" s="2" t="s">
        <v>8</v>
      </c>
      <c r="C14" s="3">
        <v>1000</v>
      </c>
      <c r="D14" s="3">
        <f t="shared" si="0"/>
        <v>10968750</v>
      </c>
    </row>
    <row r="15" spans="2:5" x14ac:dyDescent="0.2">
      <c r="B15" s="2" t="s">
        <v>26</v>
      </c>
      <c r="C15" s="3">
        <f>1700+600</f>
        <v>2300</v>
      </c>
      <c r="D15" s="3">
        <f t="shared" si="0"/>
        <v>25228125</v>
      </c>
    </row>
    <row r="16" spans="2:5" x14ac:dyDescent="0.2">
      <c r="B16" s="2" t="s">
        <v>27</v>
      </c>
      <c r="C16" s="3">
        <v>3000</v>
      </c>
      <c r="D16" s="3">
        <f t="shared" si="0"/>
        <v>32906250</v>
      </c>
    </row>
    <row r="17" spans="2:5" x14ac:dyDescent="0.2">
      <c r="B17" s="2" t="s">
        <v>28</v>
      </c>
      <c r="C17" s="3">
        <v>180</v>
      </c>
      <c r="D17" s="3">
        <f t="shared" si="0"/>
        <v>1974375</v>
      </c>
    </row>
    <row r="18" spans="2:5" x14ac:dyDescent="0.2">
      <c r="B18" s="2" t="s">
        <v>29</v>
      </c>
      <c r="C18" s="3">
        <v>450</v>
      </c>
      <c r="D18" s="3">
        <f t="shared" si="0"/>
        <v>4935937.5</v>
      </c>
    </row>
    <row r="19" spans="2:5" x14ac:dyDescent="0.2">
      <c r="B19" s="2" t="s">
        <v>30</v>
      </c>
      <c r="C19" s="3">
        <v>450</v>
      </c>
      <c r="D19" s="3">
        <f t="shared" si="0"/>
        <v>4935937.5</v>
      </c>
      <c r="E19" s="1"/>
    </row>
    <row r="20" spans="2:5" x14ac:dyDescent="0.2">
      <c r="B20" s="2" t="s">
        <v>31</v>
      </c>
      <c r="C20" s="3">
        <v>1000</v>
      </c>
      <c r="D20" s="3">
        <f t="shared" si="0"/>
        <v>10968750</v>
      </c>
      <c r="E20" s="10"/>
    </row>
    <row r="21" spans="2:5" x14ac:dyDescent="0.2">
      <c r="B21" s="2" t="s">
        <v>32</v>
      </c>
      <c r="C21" s="3">
        <v>1500</v>
      </c>
      <c r="D21" s="3">
        <f t="shared" si="0"/>
        <v>16453125</v>
      </c>
      <c r="E21" s="10"/>
    </row>
    <row r="22" spans="2:5" x14ac:dyDescent="0.2">
      <c r="B22" s="2" t="s">
        <v>33</v>
      </c>
      <c r="C22" s="3">
        <v>170</v>
      </c>
      <c r="D22" s="3">
        <f t="shared" si="0"/>
        <v>1864687.5</v>
      </c>
      <c r="E22" s="10"/>
    </row>
    <row r="23" spans="2:5" x14ac:dyDescent="0.2">
      <c r="B23" s="2" t="s">
        <v>34</v>
      </c>
      <c r="C23" s="3">
        <v>1900</v>
      </c>
      <c r="D23" s="3">
        <f t="shared" si="0"/>
        <v>20840625</v>
      </c>
      <c r="E23" s="10"/>
    </row>
    <row r="24" spans="2:5" x14ac:dyDescent="0.2">
      <c r="B24" s="2" t="s">
        <v>9</v>
      </c>
      <c r="C24" s="3">
        <v>3500</v>
      </c>
      <c r="D24" s="3">
        <f t="shared" si="0"/>
        <v>38390625</v>
      </c>
      <c r="E24" s="10"/>
    </row>
    <row r="25" spans="2:5" x14ac:dyDescent="0.2">
      <c r="B25" s="2" t="s">
        <v>11</v>
      </c>
      <c r="C25" s="3">
        <v>6500</v>
      </c>
      <c r="D25" s="3">
        <f t="shared" si="0"/>
        <v>71296875</v>
      </c>
    </row>
    <row r="26" spans="2:5" x14ac:dyDescent="0.2">
      <c r="B26" s="2" t="s">
        <v>12</v>
      </c>
      <c r="C26" s="3">
        <v>1100</v>
      </c>
      <c r="D26" s="3">
        <f t="shared" si="0"/>
        <v>12065625</v>
      </c>
    </row>
    <row r="27" spans="2:5" x14ac:dyDescent="0.2">
      <c r="B27" s="2" t="s">
        <v>18</v>
      </c>
      <c r="C27" s="3">
        <v>150</v>
      </c>
      <c r="D27" s="3">
        <f t="shared" si="0"/>
        <v>1645312.5</v>
      </c>
    </row>
    <row r="28" spans="2:5" x14ac:dyDescent="0.2">
      <c r="B28" s="2" t="s">
        <v>19</v>
      </c>
      <c r="C28" s="3">
        <v>500</v>
      </c>
      <c r="D28" s="3">
        <f t="shared" si="0"/>
        <v>5484375</v>
      </c>
    </row>
    <row r="29" spans="2:5" x14ac:dyDescent="0.2">
      <c r="B29" s="2"/>
      <c r="C29" s="3"/>
      <c r="D29" s="3"/>
    </row>
    <row r="30" spans="2:5" x14ac:dyDescent="0.2">
      <c r="B30" s="5" t="s">
        <v>6</v>
      </c>
      <c r="C30" s="6">
        <f>SUM(C3:C29)</f>
        <v>49650</v>
      </c>
      <c r="D30" s="6">
        <f>SUM(D3:D29)</f>
        <v>544598437.5</v>
      </c>
    </row>
    <row r="31" spans="2:5" x14ac:dyDescent="0.2">
      <c r="B31" s="2"/>
      <c r="C31" s="2"/>
    </row>
    <row r="32" spans="2:5" x14ac:dyDescent="0.2">
      <c r="B32" s="2" t="s">
        <v>13</v>
      </c>
      <c r="C32" s="3">
        <v>120000</v>
      </c>
      <c r="D32" s="3">
        <f>C32*$D$2</f>
        <v>1316250000</v>
      </c>
    </row>
    <row r="33" spans="2:5" x14ac:dyDescent="0.2">
      <c r="B33" s="2" t="s">
        <v>14</v>
      </c>
      <c r="C33" s="4">
        <f>C32-C30</f>
        <v>70350</v>
      </c>
      <c r="D33" s="4">
        <f t="shared" ref="D33:D36" si="1">C33*$D$2</f>
        <v>771651562.5</v>
      </c>
    </row>
    <row r="34" spans="2:5" x14ac:dyDescent="0.2">
      <c r="B34" s="2" t="s">
        <v>15</v>
      </c>
      <c r="C34" s="4">
        <f>C33*20/120</f>
        <v>11725</v>
      </c>
      <c r="D34" s="4">
        <f t="shared" si="1"/>
        <v>128608593.75</v>
      </c>
    </row>
    <row r="35" spans="2:5" x14ac:dyDescent="0.2">
      <c r="B35" s="2" t="s">
        <v>17</v>
      </c>
      <c r="C35" s="4">
        <f>C33*20/120</f>
        <v>11725</v>
      </c>
      <c r="D35" s="4">
        <f t="shared" si="1"/>
        <v>128608593.75</v>
      </c>
    </row>
    <row r="36" spans="2:5" x14ac:dyDescent="0.2">
      <c r="B36" s="5" t="s">
        <v>16</v>
      </c>
      <c r="C36" s="6">
        <f>C33-C34-C35</f>
        <v>46900</v>
      </c>
      <c r="D36" s="6">
        <f t="shared" si="1"/>
        <v>514434375</v>
      </c>
      <c r="E36" s="1"/>
    </row>
    <row r="37" spans="2:5" x14ac:dyDescent="0.2">
      <c r="E37" s="1"/>
    </row>
    <row r="38" spans="2:5" x14ac:dyDescent="0.2">
      <c r="E38" s="1"/>
    </row>
    <row r="39" spans="2:5" x14ac:dyDescent="0.2">
      <c r="E39" s="1"/>
    </row>
    <row r="40" spans="2:5" x14ac:dyDescent="0.2">
      <c r="E40" s="1"/>
    </row>
    <row r="41" spans="2:5" x14ac:dyDescent="0.2">
      <c r="E41" s="1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2021-03-21T05:37:49Z</dcterms:modified>
</cp:coreProperties>
</file>