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esktop\ЖК Evalution\ЛОТЫ - для инвесторов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" i="1"/>
  <c r="G2" i="1"/>
  <c r="G54" i="1" l="1"/>
  <c r="J54" i="1"/>
  <c r="I54" i="1"/>
  <c r="H54" i="1"/>
  <c r="F54" i="1"/>
  <c r="E54" i="1"/>
  <c r="D54" i="1"/>
  <c r="K53" i="1"/>
  <c r="L53" i="1" s="1"/>
  <c r="M53" i="1" s="1"/>
  <c r="K52" i="1"/>
  <c r="L52" i="1" s="1"/>
  <c r="M52" i="1" s="1"/>
  <c r="K51" i="1"/>
  <c r="L51" i="1" s="1"/>
  <c r="M51" i="1" s="1"/>
  <c r="M50" i="1"/>
  <c r="K49" i="1"/>
  <c r="L49" i="1" s="1"/>
  <c r="M49" i="1" s="1"/>
  <c r="K48" i="1"/>
  <c r="L48" i="1" s="1"/>
  <c r="M48" i="1" s="1"/>
  <c r="K47" i="1"/>
  <c r="L47" i="1" s="1"/>
  <c r="M47" i="1" s="1"/>
  <c r="K46" i="1"/>
  <c r="L46" i="1" s="1"/>
  <c r="M46" i="1" s="1"/>
  <c r="L45" i="1"/>
  <c r="M45" i="1" s="1"/>
  <c r="K45" i="1"/>
  <c r="K44" i="1"/>
  <c r="L44" i="1" s="1"/>
  <c r="M44" i="1" s="1"/>
  <c r="K43" i="1"/>
  <c r="L43" i="1" s="1"/>
  <c r="M43" i="1" s="1"/>
  <c r="M42" i="1"/>
  <c r="L42" i="1"/>
  <c r="K42" i="1"/>
  <c r="K41" i="1"/>
  <c r="L41" i="1" s="1"/>
  <c r="M41" i="1" s="1"/>
  <c r="K40" i="1"/>
  <c r="L40" i="1" s="1"/>
  <c r="M40" i="1" s="1"/>
  <c r="K39" i="1"/>
  <c r="L39" i="1" s="1"/>
  <c r="M39" i="1" s="1"/>
  <c r="M38" i="1"/>
  <c r="M37" i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M26" i="1"/>
  <c r="L26" i="1"/>
  <c r="K26" i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20" i="1"/>
  <c r="L20" i="1" s="1"/>
  <c r="M20" i="1" s="1"/>
  <c r="M19" i="1"/>
  <c r="M18" i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K10" i="1"/>
  <c r="L10" i="1" s="1"/>
  <c r="M10" i="1" s="1"/>
  <c r="K9" i="1"/>
  <c r="L9" i="1" s="1"/>
  <c r="M9" i="1" s="1"/>
  <c r="K8" i="1"/>
  <c r="L8" i="1" s="1"/>
  <c r="M8" i="1" s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K3" i="1"/>
  <c r="L3" i="1" s="1"/>
  <c r="M3" i="1" s="1"/>
  <c r="K2" i="1"/>
  <c r="K54" i="1" l="1"/>
  <c r="L2" i="1"/>
  <c r="L54" i="1" s="1"/>
  <c r="M54" i="1" s="1"/>
  <c r="M2" i="1" l="1"/>
</calcChain>
</file>

<file path=xl/sharedStrings.xml><?xml version="1.0" encoding="utf-8"?>
<sst xmlns="http://schemas.openxmlformats.org/spreadsheetml/2006/main" count="180" uniqueCount="65">
  <si>
    <t>№ участка</t>
  </si>
  <si>
    <t>Название поселка</t>
  </si>
  <si>
    <t>Проект дома</t>
  </si>
  <si>
    <t>Площадь дома, кв.м.</t>
  </si>
  <si>
    <t>Количество спален</t>
  </si>
  <si>
    <t>Цена за дом для инвестора, руб.</t>
  </si>
  <si>
    <t>20% первый платёж за участок, руб.</t>
  </si>
  <si>
    <t>Цена реализации дома, руб.</t>
  </si>
  <si>
    <t>Рыночная цена, руб.</t>
  </si>
  <si>
    <t>Прибыль от реализации дома, руб.</t>
  </si>
  <si>
    <t>Прибыль инвестора (50%), руб.</t>
  </si>
  <si>
    <t>ROI инвестора за 3-6 месяцев, %</t>
  </si>
  <si>
    <t>Кадастровый номер участка</t>
  </si>
  <si>
    <t>Игнатово</t>
  </si>
  <si>
    <t>Big Family</t>
  </si>
  <si>
    <t>50:04:0180501:2043</t>
  </si>
  <si>
    <t>Lion</t>
  </si>
  <si>
    <t>50:04:0000000:98154</t>
  </si>
  <si>
    <t>50:04:0180501:1978</t>
  </si>
  <si>
    <t>Канны</t>
  </si>
  <si>
    <t>50:04:0180501:1988</t>
  </si>
  <si>
    <t>Пушкино Life</t>
  </si>
  <si>
    <t>50:13:0010333:1767</t>
  </si>
  <si>
    <t>50:13:0010333:1766</t>
  </si>
  <si>
    <t>50:13:0010333:1861</t>
  </si>
  <si>
    <t>50:13:0010333:1869</t>
  </si>
  <si>
    <t>Русавкино-Заречное</t>
  </si>
  <si>
    <t>Не присвоен</t>
  </si>
  <si>
    <t>Логиново</t>
  </si>
  <si>
    <t>ASTA</t>
  </si>
  <si>
    <t>50:17:0030308:106</t>
  </si>
  <si>
    <t>EuroHouse</t>
  </si>
  <si>
    <t>2-3</t>
  </si>
  <si>
    <t>50:17:0030308:138</t>
  </si>
  <si>
    <t>50:17:0030308:133</t>
  </si>
  <si>
    <t>50:17:0030308:134</t>
  </si>
  <si>
    <t>Лисичкин Луг</t>
  </si>
  <si>
    <t>Святые Ключи</t>
  </si>
  <si>
    <t>50:13:0010239:2778</t>
  </si>
  <si>
    <t>50:13:0010239:2779</t>
  </si>
  <si>
    <t>Федорцово</t>
  </si>
  <si>
    <t>50:14:0010505:500</t>
  </si>
  <si>
    <t>50:14:0010505:314</t>
  </si>
  <si>
    <t>Черничное</t>
  </si>
  <si>
    <t>50:04:0180106:623</t>
  </si>
  <si>
    <t>50:04:0180106:600</t>
  </si>
  <si>
    <t>50:04:0180106:606</t>
  </si>
  <si>
    <t>50:04:0180106:604</t>
  </si>
  <si>
    <t>50:04:0180106:595</t>
  </si>
  <si>
    <t>50:04:0180106:613</t>
  </si>
  <si>
    <t>50:04:0180106:615</t>
  </si>
  <si>
    <t>50:04:0180106:618</t>
  </si>
  <si>
    <t>Усадьба в лесу</t>
  </si>
  <si>
    <t>Double Comfort</t>
  </si>
  <si>
    <t>50:230020451:1273</t>
  </si>
  <si>
    <t>50:230020451:1275</t>
  </si>
  <si>
    <t>50:230020451:1276</t>
  </si>
  <si>
    <t>50:230020451:1278</t>
  </si>
  <si>
    <t>50:230020451:892</t>
  </si>
  <si>
    <t>50:230020451:898</t>
  </si>
  <si>
    <t>50:230020451:1268</t>
  </si>
  <si>
    <t>50:230020451:1267</t>
  </si>
  <si>
    <t>Южный Парк</t>
  </si>
  <si>
    <t>ИТОГО:</t>
  </si>
  <si>
    <t>Цена за участок,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</si>
</sst>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8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8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8" fontId="5" fillId="3" borderId="2" xfId="0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3" fontId="3" fillId="3" borderId="2" xfId="0" quotePrefix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8" fontId="3" fillId="3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8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8" fontId="5" fillId="5" borderId="7" xfId="0" applyNumberFormat="1" applyFont="1" applyFill="1" applyBorder="1" applyAlignment="1">
      <alignment horizontal="center" vertical="center" wrapText="1"/>
    </xf>
    <xf numFmtId="10" fontId="5" fillId="5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90" zoomScaleNormal="90" workbookViewId="0">
      <selection activeCell="H50" sqref="H50"/>
    </sheetView>
  </sheetViews>
  <sheetFormatPr defaultRowHeight="15" x14ac:dyDescent="0.25"/>
  <cols>
    <col min="1" max="14" width="18.7109375" customWidth="1"/>
  </cols>
  <sheetData>
    <row r="1" spans="1:14" ht="51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3">
        <v>184</v>
      </c>
      <c r="B2" s="4" t="s">
        <v>13</v>
      </c>
      <c r="C2" s="3" t="s">
        <v>14</v>
      </c>
      <c r="D2" s="5">
        <v>109</v>
      </c>
      <c r="E2" s="5">
        <v>3</v>
      </c>
      <c r="F2" s="4">
        <v>2052977</v>
      </c>
      <c r="G2" s="4">
        <f>H2*5</f>
        <v>1031200</v>
      </c>
      <c r="H2" s="4">
        <v>206240</v>
      </c>
      <c r="I2" s="4">
        <v>4800000</v>
      </c>
      <c r="J2" s="6">
        <v>6480000</v>
      </c>
      <c r="K2" s="4">
        <f>I2-F2</f>
        <v>2747023</v>
      </c>
      <c r="L2" s="7">
        <f>K2/2</f>
        <v>1373511.5</v>
      </c>
      <c r="M2" s="8">
        <f t="shared" ref="M2:M54" si="0">L2/(F2+H2)</f>
        <v>0.60795908493960515</v>
      </c>
      <c r="N2" s="3" t="s">
        <v>15</v>
      </c>
    </row>
    <row r="3" spans="1:14" ht="30" x14ac:dyDescent="0.25">
      <c r="A3" s="3">
        <v>128</v>
      </c>
      <c r="B3" s="4" t="s">
        <v>13</v>
      </c>
      <c r="C3" s="3" t="s">
        <v>16</v>
      </c>
      <c r="D3" s="5">
        <v>140</v>
      </c>
      <c r="E3" s="5">
        <v>4</v>
      </c>
      <c r="F3" s="4">
        <v>3323988</v>
      </c>
      <c r="G3" s="4">
        <f>H3*5</f>
        <v>1212000</v>
      </c>
      <c r="H3" s="4">
        <v>242400</v>
      </c>
      <c r="I3" s="4">
        <v>6000000</v>
      </c>
      <c r="J3" s="6">
        <v>8100000.0000000009</v>
      </c>
      <c r="K3" s="4">
        <f t="shared" ref="K3:K53" si="1">I3-F3</f>
        <v>2676012</v>
      </c>
      <c r="L3" s="7">
        <f t="shared" ref="L3:L53" si="2">K3/2</f>
        <v>1338006</v>
      </c>
      <c r="M3" s="8">
        <f t="shared" si="0"/>
        <v>0.37517118159886137</v>
      </c>
      <c r="N3" s="3" t="s">
        <v>17</v>
      </c>
    </row>
    <row r="4" spans="1:14" x14ac:dyDescent="0.25">
      <c r="A4" s="3">
        <v>34</v>
      </c>
      <c r="B4" s="4" t="s">
        <v>13</v>
      </c>
      <c r="C4" s="3" t="s">
        <v>14</v>
      </c>
      <c r="D4" s="5">
        <v>109</v>
      </c>
      <c r="E4" s="5">
        <v>3</v>
      </c>
      <c r="F4" s="4">
        <v>2052977</v>
      </c>
      <c r="G4" s="4">
        <f t="shared" ref="G4:G53" si="3">H4*5</f>
        <v>1007000</v>
      </c>
      <c r="H4" s="4">
        <v>201400</v>
      </c>
      <c r="I4" s="4">
        <v>4800000</v>
      </c>
      <c r="J4" s="6">
        <v>6480000</v>
      </c>
      <c r="K4" s="4">
        <f t="shared" si="1"/>
        <v>2747023</v>
      </c>
      <c r="L4" s="7">
        <f t="shared" si="2"/>
        <v>1373511.5</v>
      </c>
      <c r="M4" s="8">
        <f t="shared" si="0"/>
        <v>0.60926433333909991</v>
      </c>
      <c r="N4" s="3" t="s">
        <v>18</v>
      </c>
    </row>
    <row r="5" spans="1:14" x14ac:dyDescent="0.25">
      <c r="A5" s="3">
        <v>24</v>
      </c>
      <c r="B5" s="4" t="s">
        <v>13</v>
      </c>
      <c r="C5" s="3" t="s">
        <v>19</v>
      </c>
      <c r="D5" s="5">
        <v>242</v>
      </c>
      <c r="E5" s="5">
        <v>4</v>
      </c>
      <c r="F5" s="4">
        <v>4475514</v>
      </c>
      <c r="G5" s="4">
        <f t="shared" si="3"/>
        <v>1420000</v>
      </c>
      <c r="H5" s="4">
        <v>284000</v>
      </c>
      <c r="I5" s="4">
        <v>8340000</v>
      </c>
      <c r="J5" s="6">
        <v>11650000</v>
      </c>
      <c r="K5" s="4">
        <f t="shared" si="1"/>
        <v>3864486</v>
      </c>
      <c r="L5" s="7">
        <f t="shared" si="2"/>
        <v>1932243</v>
      </c>
      <c r="M5" s="8">
        <f t="shared" si="0"/>
        <v>0.40597485373506625</v>
      </c>
      <c r="N5" s="3" t="s">
        <v>20</v>
      </c>
    </row>
    <row r="6" spans="1:14" x14ac:dyDescent="0.25">
      <c r="A6" s="3">
        <v>127</v>
      </c>
      <c r="B6" s="4" t="s">
        <v>21</v>
      </c>
      <c r="C6" s="3" t="s">
        <v>19</v>
      </c>
      <c r="D6" s="5">
        <v>242</v>
      </c>
      <c r="E6" s="5">
        <v>4</v>
      </c>
      <c r="F6" s="4">
        <v>4475514</v>
      </c>
      <c r="G6" s="4">
        <f t="shared" si="3"/>
        <v>1404870</v>
      </c>
      <c r="H6" s="4">
        <v>280974</v>
      </c>
      <c r="I6" s="4">
        <v>8400000</v>
      </c>
      <c r="J6" s="6">
        <v>11800000</v>
      </c>
      <c r="K6" s="4">
        <f t="shared" si="1"/>
        <v>3924486</v>
      </c>
      <c r="L6" s="7">
        <f t="shared" si="2"/>
        <v>1962243</v>
      </c>
      <c r="M6" s="8">
        <f t="shared" si="0"/>
        <v>0.41254030284529258</v>
      </c>
      <c r="N6" s="3" t="s">
        <v>22</v>
      </c>
    </row>
    <row r="7" spans="1:14" x14ac:dyDescent="0.25">
      <c r="A7" s="3">
        <v>128</v>
      </c>
      <c r="B7" s="4" t="s">
        <v>21</v>
      </c>
      <c r="C7" s="3" t="s">
        <v>19</v>
      </c>
      <c r="D7" s="5">
        <v>242</v>
      </c>
      <c r="E7" s="5">
        <v>4</v>
      </c>
      <c r="F7" s="4">
        <v>4475514</v>
      </c>
      <c r="G7" s="4">
        <f t="shared" si="3"/>
        <v>1208870</v>
      </c>
      <c r="H7" s="4">
        <v>241774</v>
      </c>
      <c r="I7" s="4">
        <v>8400000</v>
      </c>
      <c r="J7" s="6">
        <v>11800000</v>
      </c>
      <c r="K7" s="4">
        <f t="shared" si="1"/>
        <v>3924486</v>
      </c>
      <c r="L7" s="7">
        <f t="shared" si="2"/>
        <v>1962243</v>
      </c>
      <c r="M7" s="8">
        <f t="shared" si="0"/>
        <v>0.41596845475620736</v>
      </c>
      <c r="N7" s="3" t="s">
        <v>23</v>
      </c>
    </row>
    <row r="8" spans="1:14" x14ac:dyDescent="0.25">
      <c r="A8" s="3">
        <v>80</v>
      </c>
      <c r="B8" s="4" t="s">
        <v>21</v>
      </c>
      <c r="C8" s="3" t="s">
        <v>16</v>
      </c>
      <c r="D8" s="5">
        <v>140</v>
      </c>
      <c r="E8" s="5">
        <v>4</v>
      </c>
      <c r="F8" s="4">
        <v>3323988</v>
      </c>
      <c r="G8" s="4">
        <f t="shared" si="3"/>
        <v>552770</v>
      </c>
      <c r="H8" s="4">
        <v>110554</v>
      </c>
      <c r="I8" s="4">
        <v>6000000</v>
      </c>
      <c r="J8" s="6">
        <v>8500000</v>
      </c>
      <c r="K8" s="4">
        <f t="shared" si="1"/>
        <v>2676012</v>
      </c>
      <c r="L8" s="7">
        <f t="shared" si="2"/>
        <v>1338006</v>
      </c>
      <c r="M8" s="8">
        <f t="shared" si="0"/>
        <v>0.38957334049197828</v>
      </c>
      <c r="N8" s="3" t="s">
        <v>24</v>
      </c>
    </row>
    <row r="9" spans="1:14" x14ac:dyDescent="0.25">
      <c r="A9" s="3">
        <v>88</v>
      </c>
      <c r="B9" s="4" t="s">
        <v>21</v>
      </c>
      <c r="C9" s="3" t="s">
        <v>16</v>
      </c>
      <c r="D9" s="5">
        <v>140</v>
      </c>
      <c r="E9" s="5">
        <v>4</v>
      </c>
      <c r="F9" s="4">
        <v>3323988</v>
      </c>
      <c r="G9" s="4">
        <f t="shared" si="3"/>
        <v>729180</v>
      </c>
      <c r="H9" s="4">
        <v>145836</v>
      </c>
      <c r="I9" s="4">
        <v>6000000</v>
      </c>
      <c r="J9" s="6">
        <v>8500000</v>
      </c>
      <c r="K9" s="4">
        <f t="shared" si="1"/>
        <v>2676012</v>
      </c>
      <c r="L9" s="7">
        <f t="shared" si="2"/>
        <v>1338006</v>
      </c>
      <c r="M9" s="8">
        <f t="shared" si="0"/>
        <v>0.38561206562638334</v>
      </c>
      <c r="N9" s="3" t="s">
        <v>25</v>
      </c>
    </row>
    <row r="10" spans="1:14" ht="30" x14ac:dyDescent="0.25">
      <c r="A10" s="3">
        <v>32</v>
      </c>
      <c r="B10" s="4" t="s">
        <v>26</v>
      </c>
      <c r="C10" s="3" t="s">
        <v>19</v>
      </c>
      <c r="D10" s="5">
        <v>242</v>
      </c>
      <c r="E10" s="5">
        <v>4</v>
      </c>
      <c r="F10" s="4">
        <v>4475514</v>
      </c>
      <c r="G10" s="4">
        <f t="shared" si="3"/>
        <v>1798000</v>
      </c>
      <c r="H10" s="4">
        <v>359600</v>
      </c>
      <c r="I10" s="4">
        <v>8400000</v>
      </c>
      <c r="J10" s="6">
        <v>11850000</v>
      </c>
      <c r="K10" s="4">
        <f t="shared" si="1"/>
        <v>3924486</v>
      </c>
      <c r="L10" s="7">
        <f t="shared" si="2"/>
        <v>1962243</v>
      </c>
      <c r="M10" s="8">
        <f t="shared" si="0"/>
        <v>0.40583179631338578</v>
      </c>
      <c r="N10" s="3" t="s">
        <v>27</v>
      </c>
    </row>
    <row r="11" spans="1:14" ht="30" x14ac:dyDescent="0.25">
      <c r="A11" s="3">
        <v>44</v>
      </c>
      <c r="B11" s="4" t="s">
        <v>26</v>
      </c>
      <c r="C11" s="3" t="s">
        <v>19</v>
      </c>
      <c r="D11" s="5">
        <v>242</v>
      </c>
      <c r="E11" s="5">
        <v>4</v>
      </c>
      <c r="F11" s="4">
        <v>4475514</v>
      </c>
      <c r="G11" s="4">
        <f t="shared" si="3"/>
        <v>1804000</v>
      </c>
      <c r="H11" s="4">
        <v>360800</v>
      </c>
      <c r="I11" s="4">
        <v>8400000</v>
      </c>
      <c r="J11" s="6">
        <v>11850000</v>
      </c>
      <c r="K11" s="4">
        <f t="shared" si="1"/>
        <v>3924486</v>
      </c>
      <c r="L11" s="7">
        <f t="shared" si="2"/>
        <v>1962243</v>
      </c>
      <c r="M11" s="8">
        <f t="shared" si="0"/>
        <v>0.40573110017256941</v>
      </c>
      <c r="N11" s="3" t="s">
        <v>27</v>
      </c>
    </row>
    <row r="12" spans="1:14" ht="30" x14ac:dyDescent="0.25">
      <c r="A12" s="3">
        <v>105</v>
      </c>
      <c r="B12" s="4" t="s">
        <v>26</v>
      </c>
      <c r="C12" s="3" t="s">
        <v>16</v>
      </c>
      <c r="D12" s="5">
        <v>140</v>
      </c>
      <c r="E12" s="5">
        <v>4</v>
      </c>
      <c r="F12" s="4">
        <v>3323988</v>
      </c>
      <c r="G12" s="4">
        <f t="shared" si="3"/>
        <v>1834000</v>
      </c>
      <c r="H12" s="4">
        <v>366800</v>
      </c>
      <c r="I12" s="4">
        <v>6000000</v>
      </c>
      <c r="J12" s="6">
        <v>8200000</v>
      </c>
      <c r="K12" s="4">
        <f t="shared" si="1"/>
        <v>2676012</v>
      </c>
      <c r="L12" s="7">
        <f t="shared" si="2"/>
        <v>1338006</v>
      </c>
      <c r="M12" s="8">
        <f t="shared" si="0"/>
        <v>0.36252583459142057</v>
      </c>
      <c r="N12" s="3" t="s">
        <v>27</v>
      </c>
    </row>
    <row r="13" spans="1:14" ht="30" x14ac:dyDescent="0.25">
      <c r="A13" s="3">
        <v>110</v>
      </c>
      <c r="B13" s="4" t="s">
        <v>26</v>
      </c>
      <c r="C13" s="3" t="s">
        <v>16</v>
      </c>
      <c r="D13" s="5">
        <v>140</v>
      </c>
      <c r="E13" s="5">
        <v>4</v>
      </c>
      <c r="F13" s="4">
        <v>3323988</v>
      </c>
      <c r="G13" s="4">
        <f t="shared" si="3"/>
        <v>1828000</v>
      </c>
      <c r="H13" s="4">
        <v>365600</v>
      </c>
      <c r="I13" s="4">
        <v>6000000</v>
      </c>
      <c r="J13" s="6">
        <v>8200000</v>
      </c>
      <c r="K13" s="4">
        <f t="shared" si="1"/>
        <v>2676012</v>
      </c>
      <c r="L13" s="7">
        <f t="shared" si="2"/>
        <v>1338006</v>
      </c>
      <c r="M13" s="8">
        <f t="shared" si="0"/>
        <v>0.36264374233654273</v>
      </c>
      <c r="N13" s="3" t="s">
        <v>27</v>
      </c>
    </row>
    <row r="14" spans="1:14" ht="30" x14ac:dyDescent="0.25">
      <c r="A14" s="3">
        <v>113</v>
      </c>
      <c r="B14" s="4" t="s">
        <v>26</v>
      </c>
      <c r="C14" s="3" t="s">
        <v>16</v>
      </c>
      <c r="D14" s="5">
        <v>140</v>
      </c>
      <c r="E14" s="5">
        <v>4</v>
      </c>
      <c r="F14" s="4">
        <v>3323988</v>
      </c>
      <c r="G14" s="4">
        <f t="shared" si="3"/>
        <v>1828000</v>
      </c>
      <c r="H14" s="4">
        <v>365600</v>
      </c>
      <c r="I14" s="4">
        <v>6000000</v>
      </c>
      <c r="J14" s="6">
        <v>8200000</v>
      </c>
      <c r="K14" s="4">
        <f t="shared" si="1"/>
        <v>2676012</v>
      </c>
      <c r="L14" s="7">
        <f t="shared" si="2"/>
        <v>1338006</v>
      </c>
      <c r="M14" s="8">
        <f t="shared" si="0"/>
        <v>0.36264374233654273</v>
      </c>
      <c r="N14" s="3" t="s">
        <v>27</v>
      </c>
    </row>
    <row r="15" spans="1:14" ht="30" x14ac:dyDescent="0.25">
      <c r="A15" s="3">
        <v>54</v>
      </c>
      <c r="B15" s="4" t="s">
        <v>26</v>
      </c>
      <c r="C15" s="3" t="s">
        <v>14</v>
      </c>
      <c r="D15" s="5">
        <v>109</v>
      </c>
      <c r="E15" s="5">
        <v>3</v>
      </c>
      <c r="F15" s="4">
        <v>2052977</v>
      </c>
      <c r="G15" s="4">
        <f t="shared" si="3"/>
        <v>2155000</v>
      </c>
      <c r="H15" s="4">
        <v>431000</v>
      </c>
      <c r="I15" s="4">
        <v>4800000</v>
      </c>
      <c r="J15" s="6">
        <v>6550000</v>
      </c>
      <c r="K15" s="4">
        <f t="shared" si="1"/>
        <v>2747023</v>
      </c>
      <c r="L15" s="7">
        <f t="shared" si="2"/>
        <v>1373511.5</v>
      </c>
      <c r="M15" s="8">
        <f t="shared" si="0"/>
        <v>0.55294855789727526</v>
      </c>
      <c r="N15" s="3" t="s">
        <v>27</v>
      </c>
    </row>
    <row r="16" spans="1:14" ht="30" x14ac:dyDescent="0.25">
      <c r="A16" s="3">
        <v>55</v>
      </c>
      <c r="B16" s="4" t="s">
        <v>26</v>
      </c>
      <c r="C16" s="3" t="s">
        <v>14</v>
      </c>
      <c r="D16" s="5">
        <v>109</v>
      </c>
      <c r="E16" s="5">
        <v>3</v>
      </c>
      <c r="F16" s="4">
        <v>2052977</v>
      </c>
      <c r="G16" s="4">
        <f t="shared" si="3"/>
        <v>2890000</v>
      </c>
      <c r="H16" s="4">
        <v>578000</v>
      </c>
      <c r="I16" s="4">
        <v>4800000</v>
      </c>
      <c r="J16" s="6">
        <v>6550000</v>
      </c>
      <c r="K16" s="4">
        <f t="shared" si="1"/>
        <v>2747023</v>
      </c>
      <c r="L16" s="7">
        <f t="shared" si="2"/>
        <v>1373511.5</v>
      </c>
      <c r="M16" s="8">
        <f t="shared" si="0"/>
        <v>0.52205378458268548</v>
      </c>
      <c r="N16" s="3" t="s">
        <v>27</v>
      </c>
    </row>
    <row r="17" spans="1:14" ht="30" x14ac:dyDescent="0.25">
      <c r="A17" s="3">
        <v>56</v>
      </c>
      <c r="B17" s="4" t="s">
        <v>26</v>
      </c>
      <c r="C17" s="3" t="s">
        <v>14</v>
      </c>
      <c r="D17" s="5">
        <v>109</v>
      </c>
      <c r="E17" s="5">
        <v>3</v>
      </c>
      <c r="F17" s="4">
        <v>2052977</v>
      </c>
      <c r="G17" s="4">
        <f t="shared" si="3"/>
        <v>2659000</v>
      </c>
      <c r="H17" s="4">
        <v>531800</v>
      </c>
      <c r="I17" s="4">
        <v>4800000</v>
      </c>
      <c r="J17" s="6">
        <v>6550000</v>
      </c>
      <c r="K17" s="4">
        <f t="shared" si="1"/>
        <v>2747023</v>
      </c>
      <c r="L17" s="7">
        <f t="shared" si="2"/>
        <v>1373511.5</v>
      </c>
      <c r="M17" s="8">
        <f t="shared" si="0"/>
        <v>0.53138491250889341</v>
      </c>
      <c r="N17" s="3" t="s">
        <v>27</v>
      </c>
    </row>
    <row r="18" spans="1:14" ht="30" x14ac:dyDescent="0.25">
      <c r="A18" s="3">
        <v>155</v>
      </c>
      <c r="B18" s="4" t="s">
        <v>26</v>
      </c>
      <c r="C18" s="3" t="s">
        <v>31</v>
      </c>
      <c r="D18" s="5">
        <v>80</v>
      </c>
      <c r="E18" s="9" t="s">
        <v>32</v>
      </c>
      <c r="F18" s="4">
        <v>1493672</v>
      </c>
      <c r="G18" s="4">
        <f t="shared" si="3"/>
        <v>1919000</v>
      </c>
      <c r="H18" s="4">
        <v>383800</v>
      </c>
      <c r="I18" s="4">
        <v>3720000</v>
      </c>
      <c r="J18" s="6">
        <v>5022000</v>
      </c>
      <c r="K18" s="4">
        <v>2226328</v>
      </c>
      <c r="L18" s="7">
        <v>1113164</v>
      </c>
      <c r="M18" s="8">
        <f t="shared" si="0"/>
        <v>0.59290577968672764</v>
      </c>
      <c r="N18" s="3" t="s">
        <v>27</v>
      </c>
    </row>
    <row r="19" spans="1:14" ht="30" x14ac:dyDescent="0.25">
      <c r="A19" s="3">
        <v>164</v>
      </c>
      <c r="B19" s="4" t="s">
        <v>26</v>
      </c>
      <c r="C19" s="3" t="s">
        <v>31</v>
      </c>
      <c r="D19" s="5">
        <v>80</v>
      </c>
      <c r="E19" s="9" t="s">
        <v>32</v>
      </c>
      <c r="F19" s="4">
        <v>1493672</v>
      </c>
      <c r="G19" s="4">
        <f t="shared" si="3"/>
        <v>1620000</v>
      </c>
      <c r="H19" s="4">
        <v>324000</v>
      </c>
      <c r="I19" s="4">
        <v>3720000</v>
      </c>
      <c r="J19" s="6">
        <v>5022000</v>
      </c>
      <c r="K19" s="4">
        <v>2226328</v>
      </c>
      <c r="L19" s="7">
        <v>1113164</v>
      </c>
      <c r="M19" s="8">
        <f t="shared" si="0"/>
        <v>0.61241192030245284</v>
      </c>
      <c r="N19" s="3" t="s">
        <v>27</v>
      </c>
    </row>
    <row r="20" spans="1:14" x14ac:dyDescent="0.25">
      <c r="A20" s="3">
        <v>26</v>
      </c>
      <c r="B20" s="4" t="s">
        <v>28</v>
      </c>
      <c r="C20" s="3" t="s">
        <v>29</v>
      </c>
      <c r="D20" s="5">
        <v>131</v>
      </c>
      <c r="E20" s="5">
        <v>3</v>
      </c>
      <c r="F20" s="4">
        <v>2684716</v>
      </c>
      <c r="G20" s="4">
        <f t="shared" si="3"/>
        <v>269550</v>
      </c>
      <c r="H20" s="4">
        <v>53910</v>
      </c>
      <c r="I20" s="4">
        <v>5040000</v>
      </c>
      <c r="J20" s="6">
        <v>6804000</v>
      </c>
      <c r="K20" s="4">
        <f t="shared" si="1"/>
        <v>2355284</v>
      </c>
      <c r="L20" s="7">
        <f t="shared" si="2"/>
        <v>1177642</v>
      </c>
      <c r="M20" s="8">
        <f t="shared" si="0"/>
        <v>0.43001198411174069</v>
      </c>
      <c r="N20" s="3" t="s">
        <v>30</v>
      </c>
    </row>
    <row r="21" spans="1:14" x14ac:dyDescent="0.25">
      <c r="A21" s="3">
        <v>109</v>
      </c>
      <c r="B21" s="4" t="s">
        <v>28</v>
      </c>
      <c r="C21" s="3" t="s">
        <v>31</v>
      </c>
      <c r="D21" s="5">
        <v>80</v>
      </c>
      <c r="E21" s="9" t="s">
        <v>32</v>
      </c>
      <c r="F21" s="4">
        <v>1493672</v>
      </c>
      <c r="G21" s="4">
        <f t="shared" si="3"/>
        <v>284810</v>
      </c>
      <c r="H21" s="4">
        <v>56962</v>
      </c>
      <c r="I21" s="4">
        <v>3720000</v>
      </c>
      <c r="J21" s="6">
        <v>5022000</v>
      </c>
      <c r="K21" s="4">
        <f t="shared" si="1"/>
        <v>2226328</v>
      </c>
      <c r="L21" s="7">
        <f t="shared" si="2"/>
        <v>1113164</v>
      </c>
      <c r="M21" s="8">
        <f t="shared" si="0"/>
        <v>0.71787668785799874</v>
      </c>
      <c r="N21" s="3" t="s">
        <v>33</v>
      </c>
    </row>
    <row r="22" spans="1:14" x14ac:dyDescent="0.25">
      <c r="A22" s="3">
        <v>120</v>
      </c>
      <c r="B22" s="4" t="s">
        <v>28</v>
      </c>
      <c r="C22" s="3" t="s">
        <v>31</v>
      </c>
      <c r="D22" s="5">
        <v>80</v>
      </c>
      <c r="E22" s="9" t="s">
        <v>32</v>
      </c>
      <c r="F22" s="4">
        <v>1493672</v>
      </c>
      <c r="G22" s="4">
        <f t="shared" si="3"/>
        <v>284810</v>
      </c>
      <c r="H22" s="4">
        <v>56962</v>
      </c>
      <c r="I22" s="4">
        <v>3720000</v>
      </c>
      <c r="J22" s="6">
        <v>5022000</v>
      </c>
      <c r="K22" s="4">
        <f t="shared" si="1"/>
        <v>2226328</v>
      </c>
      <c r="L22" s="7">
        <f t="shared" si="2"/>
        <v>1113164</v>
      </c>
      <c r="M22" s="8">
        <f t="shared" si="0"/>
        <v>0.71787668785799874</v>
      </c>
      <c r="N22" s="3" t="s">
        <v>34</v>
      </c>
    </row>
    <row r="23" spans="1:14" x14ac:dyDescent="0.25">
      <c r="A23" s="3">
        <v>111</v>
      </c>
      <c r="B23" s="4" t="s">
        <v>28</v>
      </c>
      <c r="C23" s="3" t="s">
        <v>31</v>
      </c>
      <c r="D23" s="5">
        <v>80</v>
      </c>
      <c r="E23" s="9" t="s">
        <v>32</v>
      </c>
      <c r="F23" s="4">
        <v>1493672</v>
      </c>
      <c r="G23" s="4">
        <f t="shared" si="3"/>
        <v>284810</v>
      </c>
      <c r="H23" s="4">
        <v>56962</v>
      </c>
      <c r="I23" s="4">
        <v>3720000</v>
      </c>
      <c r="J23" s="6">
        <v>5022000</v>
      </c>
      <c r="K23" s="4">
        <f t="shared" si="1"/>
        <v>2226328</v>
      </c>
      <c r="L23" s="7">
        <f t="shared" si="2"/>
        <v>1113164</v>
      </c>
      <c r="M23" s="8">
        <f t="shared" si="0"/>
        <v>0.71787668785799874</v>
      </c>
      <c r="N23" s="3" t="s">
        <v>35</v>
      </c>
    </row>
    <row r="24" spans="1:14" x14ac:dyDescent="0.25">
      <c r="A24" s="3">
        <v>21</v>
      </c>
      <c r="B24" s="4" t="s">
        <v>36</v>
      </c>
      <c r="C24" s="3" t="s">
        <v>14</v>
      </c>
      <c r="D24" s="5">
        <v>109</v>
      </c>
      <c r="E24" s="5">
        <v>3</v>
      </c>
      <c r="F24" s="4">
        <v>2052977</v>
      </c>
      <c r="G24" s="4">
        <f t="shared" si="3"/>
        <v>1628000</v>
      </c>
      <c r="H24" s="4">
        <v>325600</v>
      </c>
      <c r="I24" s="4">
        <v>4800000</v>
      </c>
      <c r="J24" s="6">
        <v>6350000</v>
      </c>
      <c r="K24" s="4">
        <f t="shared" si="1"/>
        <v>2747023</v>
      </c>
      <c r="L24" s="7">
        <f t="shared" si="2"/>
        <v>1373511.5</v>
      </c>
      <c r="M24" s="8">
        <f t="shared" si="0"/>
        <v>0.57745092969451906</v>
      </c>
      <c r="N24" s="10" t="s">
        <v>27</v>
      </c>
    </row>
    <row r="25" spans="1:14" x14ac:dyDescent="0.25">
      <c r="A25" s="3">
        <v>28</v>
      </c>
      <c r="B25" s="4" t="s">
        <v>36</v>
      </c>
      <c r="C25" s="3" t="s">
        <v>14</v>
      </c>
      <c r="D25" s="5">
        <v>109</v>
      </c>
      <c r="E25" s="5">
        <v>3</v>
      </c>
      <c r="F25" s="4">
        <v>2052977</v>
      </c>
      <c r="G25" s="4">
        <f t="shared" si="3"/>
        <v>1628000</v>
      </c>
      <c r="H25" s="4">
        <v>325600</v>
      </c>
      <c r="I25" s="4">
        <v>4800000</v>
      </c>
      <c r="J25" s="6">
        <v>6350000</v>
      </c>
      <c r="K25" s="4">
        <f t="shared" si="1"/>
        <v>2747023</v>
      </c>
      <c r="L25" s="7">
        <f t="shared" si="2"/>
        <v>1373511.5</v>
      </c>
      <c r="M25" s="8">
        <f t="shared" si="0"/>
        <v>0.57745092969451906</v>
      </c>
      <c r="N25" s="10" t="s">
        <v>27</v>
      </c>
    </row>
    <row r="26" spans="1:14" x14ac:dyDescent="0.25">
      <c r="A26" s="3">
        <v>29</v>
      </c>
      <c r="B26" s="4" t="s">
        <v>36</v>
      </c>
      <c r="C26" s="3" t="s">
        <v>29</v>
      </c>
      <c r="D26" s="5">
        <v>131</v>
      </c>
      <c r="E26" s="5">
        <v>3</v>
      </c>
      <c r="F26" s="4">
        <v>2684716</v>
      </c>
      <c r="G26" s="4">
        <f t="shared" si="3"/>
        <v>1544000</v>
      </c>
      <c r="H26" s="4">
        <v>308800</v>
      </c>
      <c r="I26" s="4">
        <v>5040000</v>
      </c>
      <c r="J26" s="6">
        <v>6900000</v>
      </c>
      <c r="K26" s="4">
        <f t="shared" si="1"/>
        <v>2355284</v>
      </c>
      <c r="L26" s="7">
        <f t="shared" si="2"/>
        <v>1177642</v>
      </c>
      <c r="M26" s="8">
        <f t="shared" si="0"/>
        <v>0.39339759667227436</v>
      </c>
      <c r="N26" s="10" t="s">
        <v>27</v>
      </c>
    </row>
    <row r="27" spans="1:14" x14ac:dyDescent="0.25">
      <c r="A27" s="3">
        <v>36</v>
      </c>
      <c r="B27" s="4" t="s">
        <v>36</v>
      </c>
      <c r="C27" s="3" t="s">
        <v>14</v>
      </c>
      <c r="D27" s="5">
        <v>109</v>
      </c>
      <c r="E27" s="5">
        <v>3</v>
      </c>
      <c r="F27" s="4">
        <v>2052977</v>
      </c>
      <c r="G27" s="4">
        <f t="shared" si="3"/>
        <v>1628000</v>
      </c>
      <c r="H27" s="4">
        <v>325600</v>
      </c>
      <c r="I27" s="4">
        <v>4800000</v>
      </c>
      <c r="J27" s="6">
        <v>6350000</v>
      </c>
      <c r="K27" s="4">
        <f t="shared" si="1"/>
        <v>2747023</v>
      </c>
      <c r="L27" s="7">
        <f t="shared" si="2"/>
        <v>1373511.5</v>
      </c>
      <c r="M27" s="8">
        <f t="shared" si="0"/>
        <v>0.57745092969451906</v>
      </c>
      <c r="N27" s="10" t="s">
        <v>27</v>
      </c>
    </row>
    <row r="28" spans="1:14" x14ac:dyDescent="0.25">
      <c r="A28" s="3">
        <v>36</v>
      </c>
      <c r="B28" s="4" t="s">
        <v>36</v>
      </c>
      <c r="C28" s="3" t="s">
        <v>29</v>
      </c>
      <c r="D28" s="5">
        <v>131</v>
      </c>
      <c r="E28" s="5">
        <v>3</v>
      </c>
      <c r="F28" s="4">
        <v>2684716</v>
      </c>
      <c r="G28" s="4">
        <f t="shared" si="3"/>
        <v>1542000</v>
      </c>
      <c r="H28" s="4">
        <v>308400</v>
      </c>
      <c r="I28" s="4">
        <v>5040000</v>
      </c>
      <c r="J28" s="6">
        <v>6900000</v>
      </c>
      <c r="K28" s="4">
        <f t="shared" si="1"/>
        <v>2355284</v>
      </c>
      <c r="L28" s="7">
        <f t="shared" si="2"/>
        <v>1177642</v>
      </c>
      <c r="M28" s="8">
        <f t="shared" si="0"/>
        <v>0.39345017032417051</v>
      </c>
      <c r="N28" s="10" t="s">
        <v>27</v>
      </c>
    </row>
    <row r="29" spans="1:14" x14ac:dyDescent="0.25">
      <c r="A29" s="3">
        <v>46</v>
      </c>
      <c r="B29" s="4" t="s">
        <v>36</v>
      </c>
      <c r="C29" s="3" t="s">
        <v>16</v>
      </c>
      <c r="D29" s="5">
        <v>140</v>
      </c>
      <c r="E29" s="5">
        <v>4</v>
      </c>
      <c r="F29" s="4">
        <v>3323988</v>
      </c>
      <c r="G29" s="4">
        <f t="shared" si="3"/>
        <v>1628000</v>
      </c>
      <c r="H29" s="4">
        <v>325600</v>
      </c>
      <c r="I29" s="4">
        <v>6000000</v>
      </c>
      <c r="J29" s="6">
        <v>8100000.0000000009</v>
      </c>
      <c r="K29" s="4">
        <f t="shared" si="1"/>
        <v>2676012</v>
      </c>
      <c r="L29" s="7">
        <f t="shared" si="2"/>
        <v>1338006</v>
      </c>
      <c r="M29" s="8">
        <f t="shared" si="0"/>
        <v>0.36661836897753936</v>
      </c>
      <c r="N29" s="10" t="s">
        <v>27</v>
      </c>
    </row>
    <row r="30" spans="1:14" x14ac:dyDescent="0.25">
      <c r="A30" s="3">
        <v>183</v>
      </c>
      <c r="B30" s="4" t="s">
        <v>37</v>
      </c>
      <c r="C30" s="3" t="s">
        <v>16</v>
      </c>
      <c r="D30" s="5">
        <v>140</v>
      </c>
      <c r="E30" s="5">
        <v>4</v>
      </c>
      <c r="F30" s="4">
        <v>3323988</v>
      </c>
      <c r="G30" s="4">
        <f t="shared" si="3"/>
        <v>603740</v>
      </c>
      <c r="H30" s="4">
        <v>120748</v>
      </c>
      <c r="I30" s="4">
        <v>6000000</v>
      </c>
      <c r="J30" s="6">
        <v>8100000.0000000009</v>
      </c>
      <c r="K30" s="4">
        <f t="shared" si="1"/>
        <v>2676012</v>
      </c>
      <c r="L30" s="7">
        <f t="shared" si="2"/>
        <v>1338006</v>
      </c>
      <c r="M30" s="8">
        <f t="shared" si="0"/>
        <v>0.38842047692479192</v>
      </c>
      <c r="N30" s="10" t="s">
        <v>38</v>
      </c>
    </row>
    <row r="31" spans="1:14" x14ac:dyDescent="0.25">
      <c r="A31" s="3">
        <v>184</v>
      </c>
      <c r="B31" s="4" t="s">
        <v>37</v>
      </c>
      <c r="C31" s="3" t="s">
        <v>16</v>
      </c>
      <c r="D31" s="5">
        <v>140</v>
      </c>
      <c r="E31" s="5">
        <v>4</v>
      </c>
      <c r="F31" s="4">
        <v>3323988</v>
      </c>
      <c r="G31" s="4">
        <f t="shared" si="3"/>
        <v>581660</v>
      </c>
      <c r="H31" s="4">
        <v>116332</v>
      </c>
      <c r="I31" s="4">
        <v>6000000</v>
      </c>
      <c r="J31" s="6">
        <v>8100000.0000000009</v>
      </c>
      <c r="K31" s="4">
        <f t="shared" si="1"/>
        <v>2676012</v>
      </c>
      <c r="L31" s="7">
        <f t="shared" si="2"/>
        <v>1338006</v>
      </c>
      <c r="M31" s="8">
        <f t="shared" si="0"/>
        <v>0.38891905404148452</v>
      </c>
      <c r="N31" s="10" t="s">
        <v>39</v>
      </c>
    </row>
    <row r="32" spans="1:14" x14ac:dyDescent="0.25">
      <c r="A32" s="3">
        <v>139</v>
      </c>
      <c r="B32" s="4" t="s">
        <v>40</v>
      </c>
      <c r="C32" s="3" t="s">
        <v>19</v>
      </c>
      <c r="D32" s="5">
        <v>242</v>
      </c>
      <c r="E32" s="5">
        <v>4</v>
      </c>
      <c r="F32" s="4">
        <v>4475514</v>
      </c>
      <c r="G32" s="4">
        <f t="shared" si="3"/>
        <v>571250</v>
      </c>
      <c r="H32" s="4">
        <v>114250</v>
      </c>
      <c r="I32" s="4">
        <v>8400000</v>
      </c>
      <c r="J32" s="6">
        <v>11750000</v>
      </c>
      <c r="K32" s="4">
        <f t="shared" si="1"/>
        <v>3924486</v>
      </c>
      <c r="L32" s="7">
        <f t="shared" si="2"/>
        <v>1962243</v>
      </c>
      <c r="M32" s="8">
        <f t="shared" si="0"/>
        <v>0.42752590329263118</v>
      </c>
      <c r="N32" s="10" t="s">
        <v>41</v>
      </c>
    </row>
    <row r="33" spans="1:14" x14ac:dyDescent="0.25">
      <c r="A33" s="3">
        <v>307</v>
      </c>
      <c r="B33" s="4" t="s">
        <v>40</v>
      </c>
      <c r="C33" s="3" t="s">
        <v>19</v>
      </c>
      <c r="D33" s="5">
        <v>242</v>
      </c>
      <c r="E33" s="5">
        <v>4</v>
      </c>
      <c r="F33" s="4">
        <v>4475514</v>
      </c>
      <c r="G33" s="4">
        <f t="shared" si="3"/>
        <v>519500</v>
      </c>
      <c r="H33" s="4">
        <v>103900</v>
      </c>
      <c r="I33" s="4">
        <v>8400000</v>
      </c>
      <c r="J33" s="6">
        <v>11750000</v>
      </c>
      <c r="K33" s="4">
        <f t="shared" si="1"/>
        <v>3924486</v>
      </c>
      <c r="L33" s="7">
        <f t="shared" si="2"/>
        <v>1962243</v>
      </c>
      <c r="M33" s="8">
        <f t="shared" si="0"/>
        <v>0.42849216078738461</v>
      </c>
      <c r="N33" s="10" t="s">
        <v>42</v>
      </c>
    </row>
    <row r="34" spans="1:14" x14ac:dyDescent="0.25">
      <c r="A34" s="3">
        <v>1</v>
      </c>
      <c r="B34" s="4" t="s">
        <v>43</v>
      </c>
      <c r="C34" s="3" t="s">
        <v>14</v>
      </c>
      <c r="D34" s="5">
        <v>109</v>
      </c>
      <c r="E34" s="5">
        <v>3</v>
      </c>
      <c r="F34" s="4">
        <v>2052977</v>
      </c>
      <c r="G34" s="4">
        <f t="shared" si="3"/>
        <v>826000</v>
      </c>
      <c r="H34" s="4">
        <v>165200</v>
      </c>
      <c r="I34" s="4">
        <v>4800000</v>
      </c>
      <c r="J34" s="6">
        <v>6500000</v>
      </c>
      <c r="K34" s="4">
        <f t="shared" si="1"/>
        <v>2747023</v>
      </c>
      <c r="L34" s="7">
        <f t="shared" si="2"/>
        <v>1373511.5</v>
      </c>
      <c r="M34" s="8">
        <f t="shared" si="0"/>
        <v>0.6192073490979304</v>
      </c>
      <c r="N34" s="10" t="s">
        <v>44</v>
      </c>
    </row>
    <row r="35" spans="1:14" x14ac:dyDescent="0.25">
      <c r="A35" s="3">
        <v>3</v>
      </c>
      <c r="B35" s="4" t="s">
        <v>43</v>
      </c>
      <c r="C35" s="3" t="s">
        <v>14</v>
      </c>
      <c r="D35" s="5">
        <v>109</v>
      </c>
      <c r="E35" s="5">
        <v>3</v>
      </c>
      <c r="F35" s="4">
        <v>2052977</v>
      </c>
      <c r="G35" s="4">
        <f t="shared" si="3"/>
        <v>822000</v>
      </c>
      <c r="H35" s="4">
        <v>164400</v>
      </c>
      <c r="I35" s="4">
        <v>4800000</v>
      </c>
      <c r="J35" s="6">
        <v>6500000</v>
      </c>
      <c r="K35" s="4">
        <f t="shared" si="1"/>
        <v>2747023</v>
      </c>
      <c r="L35" s="7">
        <f t="shared" si="2"/>
        <v>1373511.5</v>
      </c>
      <c r="M35" s="8">
        <f t="shared" si="0"/>
        <v>0.6194307508375887</v>
      </c>
      <c r="N35" s="10" t="s">
        <v>45</v>
      </c>
    </row>
    <row r="36" spans="1:14" x14ac:dyDescent="0.25">
      <c r="A36" s="3">
        <v>5</v>
      </c>
      <c r="B36" s="4" t="s">
        <v>43</v>
      </c>
      <c r="C36" s="3" t="s">
        <v>14</v>
      </c>
      <c r="D36" s="5">
        <v>109</v>
      </c>
      <c r="E36" s="5">
        <v>3</v>
      </c>
      <c r="F36" s="4">
        <v>2052977</v>
      </c>
      <c r="G36" s="4">
        <f t="shared" si="3"/>
        <v>756000</v>
      </c>
      <c r="H36" s="4">
        <v>151200</v>
      </c>
      <c r="I36" s="4">
        <v>4800000</v>
      </c>
      <c r="J36" s="6">
        <v>6500000</v>
      </c>
      <c r="K36" s="4">
        <f t="shared" si="1"/>
        <v>2747023</v>
      </c>
      <c r="L36" s="7">
        <f t="shared" si="2"/>
        <v>1373511.5</v>
      </c>
      <c r="M36" s="8">
        <f t="shared" si="0"/>
        <v>0.62314029227235379</v>
      </c>
      <c r="N36" s="10" t="s">
        <v>46</v>
      </c>
    </row>
    <row r="37" spans="1:14" x14ac:dyDescent="0.25">
      <c r="A37" s="3">
        <v>9</v>
      </c>
      <c r="B37" s="4" t="s">
        <v>43</v>
      </c>
      <c r="C37" s="3" t="s">
        <v>31</v>
      </c>
      <c r="D37" s="5">
        <v>80</v>
      </c>
      <c r="E37" s="9" t="s">
        <v>32</v>
      </c>
      <c r="F37" s="4">
        <v>1493672</v>
      </c>
      <c r="G37" s="4">
        <f t="shared" si="3"/>
        <v>771000</v>
      </c>
      <c r="H37" s="4">
        <v>154200</v>
      </c>
      <c r="I37" s="4">
        <v>3720000</v>
      </c>
      <c r="J37" s="6">
        <v>5022000</v>
      </c>
      <c r="K37" s="4">
        <v>2226328</v>
      </c>
      <c r="L37" s="7">
        <v>1113164</v>
      </c>
      <c r="M37" s="8">
        <f t="shared" si="0"/>
        <v>0.67551605949976701</v>
      </c>
      <c r="N37" s="10" t="s">
        <v>47</v>
      </c>
    </row>
    <row r="38" spans="1:14" x14ac:dyDescent="0.25">
      <c r="A38" s="3">
        <v>11</v>
      </c>
      <c r="B38" s="4" t="s">
        <v>43</v>
      </c>
      <c r="C38" s="3" t="s">
        <v>31</v>
      </c>
      <c r="D38" s="5">
        <v>80</v>
      </c>
      <c r="E38" s="9" t="s">
        <v>32</v>
      </c>
      <c r="F38" s="4">
        <v>1493672</v>
      </c>
      <c r="G38" s="4">
        <f t="shared" si="3"/>
        <v>802000</v>
      </c>
      <c r="H38" s="4">
        <v>160400</v>
      </c>
      <c r="I38" s="4">
        <v>3720000</v>
      </c>
      <c r="J38" s="6">
        <v>5022000</v>
      </c>
      <c r="K38" s="4">
        <v>2226328</v>
      </c>
      <c r="L38" s="7">
        <v>1113164</v>
      </c>
      <c r="M38" s="8">
        <f t="shared" si="0"/>
        <v>0.67298400553301185</v>
      </c>
      <c r="N38" s="10" t="s">
        <v>48</v>
      </c>
    </row>
    <row r="39" spans="1:14" x14ac:dyDescent="0.25">
      <c r="A39" s="3">
        <v>18</v>
      </c>
      <c r="B39" s="4" t="s">
        <v>43</v>
      </c>
      <c r="C39" s="3" t="s">
        <v>16</v>
      </c>
      <c r="D39" s="5">
        <v>140</v>
      </c>
      <c r="E39" s="5">
        <v>4</v>
      </c>
      <c r="F39" s="4">
        <v>3323988</v>
      </c>
      <c r="G39" s="4">
        <f t="shared" si="3"/>
        <v>789200</v>
      </c>
      <c r="H39" s="4">
        <v>157840</v>
      </c>
      <c r="I39" s="4">
        <v>6000000</v>
      </c>
      <c r="J39" s="6">
        <v>8200000</v>
      </c>
      <c r="K39" s="4">
        <f t="shared" si="1"/>
        <v>2676012</v>
      </c>
      <c r="L39" s="7">
        <f t="shared" si="2"/>
        <v>1338006</v>
      </c>
      <c r="M39" s="8">
        <f t="shared" si="0"/>
        <v>0.38428262395500296</v>
      </c>
      <c r="N39" s="10" t="s">
        <v>49</v>
      </c>
    </row>
    <row r="40" spans="1:14" x14ac:dyDescent="0.25">
      <c r="A40" s="3">
        <v>20</v>
      </c>
      <c r="B40" s="4" t="s">
        <v>43</v>
      </c>
      <c r="C40" s="3" t="s">
        <v>16</v>
      </c>
      <c r="D40" s="5">
        <v>140</v>
      </c>
      <c r="E40" s="5">
        <v>4</v>
      </c>
      <c r="F40" s="4">
        <v>3323988</v>
      </c>
      <c r="G40" s="4">
        <f t="shared" si="3"/>
        <v>795200</v>
      </c>
      <c r="H40" s="4">
        <v>159040</v>
      </c>
      <c r="I40" s="4">
        <v>6000000</v>
      </c>
      <c r="J40" s="6">
        <v>8200000</v>
      </c>
      <c r="K40" s="4">
        <f t="shared" si="1"/>
        <v>2676012</v>
      </c>
      <c r="L40" s="7">
        <f t="shared" si="2"/>
        <v>1338006</v>
      </c>
      <c r="M40" s="8">
        <f t="shared" si="0"/>
        <v>0.38415022790514458</v>
      </c>
      <c r="N40" s="10" t="s">
        <v>50</v>
      </c>
    </row>
    <row r="41" spans="1:14" x14ac:dyDescent="0.25">
      <c r="A41" s="3">
        <v>23</v>
      </c>
      <c r="B41" s="4" t="s">
        <v>43</v>
      </c>
      <c r="C41" s="3" t="s">
        <v>19</v>
      </c>
      <c r="D41" s="5">
        <v>242</v>
      </c>
      <c r="E41" s="5">
        <v>4</v>
      </c>
      <c r="F41" s="4">
        <v>4475514</v>
      </c>
      <c r="G41" s="4">
        <f t="shared" si="3"/>
        <v>749000</v>
      </c>
      <c r="H41" s="4">
        <v>149800</v>
      </c>
      <c r="I41" s="4">
        <v>8340000</v>
      </c>
      <c r="J41" s="6">
        <v>11650000</v>
      </c>
      <c r="K41" s="4">
        <f t="shared" si="1"/>
        <v>3864486</v>
      </c>
      <c r="L41" s="7">
        <f t="shared" si="2"/>
        <v>1932243</v>
      </c>
      <c r="M41" s="8">
        <f t="shared" si="0"/>
        <v>0.41775390816709956</v>
      </c>
      <c r="N41" s="10" t="s">
        <v>51</v>
      </c>
    </row>
    <row r="42" spans="1:14" x14ac:dyDescent="0.25">
      <c r="A42" s="3">
        <v>27</v>
      </c>
      <c r="B42" s="4" t="s">
        <v>52</v>
      </c>
      <c r="C42" s="3" t="s">
        <v>53</v>
      </c>
      <c r="D42" s="5">
        <v>60</v>
      </c>
      <c r="E42" s="5">
        <v>2</v>
      </c>
      <c r="F42" s="4">
        <v>1298331</v>
      </c>
      <c r="G42" s="4">
        <f t="shared" si="3"/>
        <v>334548</v>
      </c>
      <c r="H42" s="4">
        <v>66909.600000000006</v>
      </c>
      <c r="I42" s="4">
        <v>2760000</v>
      </c>
      <c r="J42" s="6">
        <v>3726000.0000000005</v>
      </c>
      <c r="K42" s="4">
        <f t="shared" si="1"/>
        <v>1461669</v>
      </c>
      <c r="L42" s="7">
        <f t="shared" si="2"/>
        <v>730834.5</v>
      </c>
      <c r="M42" s="8">
        <f t="shared" si="0"/>
        <v>0.53531553339389404</v>
      </c>
      <c r="N42" s="10" t="s">
        <v>54</v>
      </c>
    </row>
    <row r="43" spans="1:14" x14ac:dyDescent="0.25">
      <c r="A43" s="3">
        <v>26</v>
      </c>
      <c r="B43" s="4" t="s">
        <v>52</v>
      </c>
      <c r="C43" s="3" t="s">
        <v>53</v>
      </c>
      <c r="D43" s="5">
        <v>60</v>
      </c>
      <c r="E43" s="5">
        <v>2</v>
      </c>
      <c r="F43" s="4">
        <v>1298331</v>
      </c>
      <c r="G43" s="4">
        <f t="shared" si="3"/>
        <v>289698</v>
      </c>
      <c r="H43" s="4">
        <v>57939.600000000006</v>
      </c>
      <c r="I43" s="4">
        <v>2760000</v>
      </c>
      <c r="J43" s="6">
        <v>3726000.0000000005</v>
      </c>
      <c r="K43" s="4">
        <f t="shared" si="1"/>
        <v>1461669</v>
      </c>
      <c r="L43" s="7">
        <f t="shared" si="2"/>
        <v>730834.5</v>
      </c>
      <c r="M43" s="8">
        <f t="shared" si="0"/>
        <v>0.53885596281450021</v>
      </c>
      <c r="N43" s="10" t="s">
        <v>55</v>
      </c>
    </row>
    <row r="44" spans="1:14" x14ac:dyDescent="0.25">
      <c r="A44" s="3">
        <v>29</v>
      </c>
      <c r="B44" s="4" t="s">
        <v>52</v>
      </c>
      <c r="C44" s="3" t="s">
        <v>53</v>
      </c>
      <c r="D44" s="5">
        <v>60</v>
      </c>
      <c r="E44" s="5">
        <v>2</v>
      </c>
      <c r="F44" s="4">
        <v>1298331</v>
      </c>
      <c r="G44" s="4">
        <f t="shared" si="3"/>
        <v>260130</v>
      </c>
      <c r="H44" s="4">
        <v>52026</v>
      </c>
      <c r="I44" s="4">
        <v>2760000</v>
      </c>
      <c r="J44" s="6">
        <v>3726000.0000000005</v>
      </c>
      <c r="K44" s="4">
        <f t="shared" si="1"/>
        <v>1461669</v>
      </c>
      <c r="L44" s="7">
        <f t="shared" si="2"/>
        <v>730834.5</v>
      </c>
      <c r="M44" s="8">
        <f t="shared" si="0"/>
        <v>0.54121576738595789</v>
      </c>
      <c r="N44" s="10" t="s">
        <v>56</v>
      </c>
    </row>
    <row r="45" spans="1:14" x14ac:dyDescent="0.25">
      <c r="A45" s="3">
        <v>30</v>
      </c>
      <c r="B45" s="4" t="s">
        <v>52</v>
      </c>
      <c r="C45" s="3" t="s">
        <v>53</v>
      </c>
      <c r="D45" s="5">
        <v>60</v>
      </c>
      <c r="E45" s="5">
        <v>2</v>
      </c>
      <c r="F45" s="4">
        <v>1298331</v>
      </c>
      <c r="G45" s="4">
        <f t="shared" si="3"/>
        <v>337173</v>
      </c>
      <c r="H45" s="4">
        <v>67434.600000000006</v>
      </c>
      <c r="I45" s="4">
        <v>2760000</v>
      </c>
      <c r="J45" s="6">
        <v>3726000.0000000005</v>
      </c>
      <c r="K45" s="4">
        <f t="shared" si="1"/>
        <v>1461669</v>
      </c>
      <c r="L45" s="7">
        <f t="shared" si="2"/>
        <v>730834.5</v>
      </c>
      <c r="M45" s="8">
        <f t="shared" si="0"/>
        <v>0.53510975821912632</v>
      </c>
      <c r="N45" s="10" t="s">
        <v>57</v>
      </c>
    </row>
    <row r="46" spans="1:14" x14ac:dyDescent="0.25">
      <c r="A46" s="3">
        <v>116</v>
      </c>
      <c r="B46" s="4" t="s">
        <v>52</v>
      </c>
      <c r="C46" s="3" t="s">
        <v>31</v>
      </c>
      <c r="D46" s="5">
        <v>80</v>
      </c>
      <c r="E46" s="9" t="s">
        <v>32</v>
      </c>
      <c r="F46" s="4">
        <v>1493672</v>
      </c>
      <c r="G46" s="4">
        <f t="shared" si="3"/>
        <v>539790</v>
      </c>
      <c r="H46" s="4">
        <v>107958</v>
      </c>
      <c r="I46" s="4">
        <v>3720000</v>
      </c>
      <c r="J46" s="6">
        <v>5022000</v>
      </c>
      <c r="K46" s="4">
        <f t="shared" si="1"/>
        <v>2226328</v>
      </c>
      <c r="L46" s="7">
        <f t="shared" si="2"/>
        <v>1113164</v>
      </c>
      <c r="M46" s="8">
        <f t="shared" si="0"/>
        <v>0.695019448936396</v>
      </c>
      <c r="N46" s="10" t="s">
        <v>58</v>
      </c>
    </row>
    <row r="47" spans="1:14" x14ac:dyDescent="0.25">
      <c r="A47" s="3">
        <v>115</v>
      </c>
      <c r="B47" s="4" t="s">
        <v>52</v>
      </c>
      <c r="C47" s="3" t="s">
        <v>31</v>
      </c>
      <c r="D47" s="5">
        <v>80</v>
      </c>
      <c r="E47" s="9" t="s">
        <v>32</v>
      </c>
      <c r="F47" s="4">
        <v>1493672</v>
      </c>
      <c r="G47" s="4">
        <f t="shared" si="3"/>
        <v>536840</v>
      </c>
      <c r="H47" s="4">
        <v>107368</v>
      </c>
      <c r="I47" s="4">
        <v>3720000</v>
      </c>
      <c r="J47" s="6">
        <v>5022000</v>
      </c>
      <c r="K47" s="4">
        <f t="shared" si="1"/>
        <v>2226328</v>
      </c>
      <c r="L47" s="7">
        <f t="shared" si="2"/>
        <v>1113164</v>
      </c>
      <c r="M47" s="8">
        <f t="shared" si="0"/>
        <v>0.69527557087892866</v>
      </c>
      <c r="N47" s="10" t="s">
        <v>59</v>
      </c>
    </row>
    <row r="48" spans="1:14" x14ac:dyDescent="0.25">
      <c r="A48" s="3">
        <v>5</v>
      </c>
      <c r="B48" s="4" t="s">
        <v>52</v>
      </c>
      <c r="C48" s="3" t="s">
        <v>14</v>
      </c>
      <c r="D48" s="5">
        <v>109</v>
      </c>
      <c r="E48" s="5">
        <v>3</v>
      </c>
      <c r="F48" s="4">
        <v>2052977</v>
      </c>
      <c r="G48" s="4">
        <f t="shared" si="3"/>
        <v>512650</v>
      </c>
      <c r="H48" s="4">
        <v>102530</v>
      </c>
      <c r="I48" s="4">
        <v>4800000</v>
      </c>
      <c r="J48" s="6">
        <v>6500000</v>
      </c>
      <c r="K48" s="4">
        <f t="shared" si="1"/>
        <v>2747023</v>
      </c>
      <c r="L48" s="7">
        <f t="shared" si="2"/>
        <v>1373511.5</v>
      </c>
      <c r="M48" s="8">
        <f t="shared" si="0"/>
        <v>0.63721041035821269</v>
      </c>
      <c r="N48" s="10" t="s">
        <v>60</v>
      </c>
    </row>
    <row r="49" spans="1:14" x14ac:dyDescent="0.25">
      <c r="A49" s="3">
        <v>6</v>
      </c>
      <c r="B49" s="4" t="s">
        <v>52</v>
      </c>
      <c r="C49" s="3" t="s">
        <v>14</v>
      </c>
      <c r="D49" s="5">
        <v>109</v>
      </c>
      <c r="E49" s="5">
        <v>3</v>
      </c>
      <c r="F49" s="4">
        <v>2052977</v>
      </c>
      <c r="G49" s="4">
        <f t="shared" si="3"/>
        <v>450110</v>
      </c>
      <c r="H49" s="4">
        <v>90022</v>
      </c>
      <c r="I49" s="4">
        <v>4800000</v>
      </c>
      <c r="J49" s="6">
        <v>6500000</v>
      </c>
      <c r="K49" s="4">
        <f t="shared" si="1"/>
        <v>2747023</v>
      </c>
      <c r="L49" s="7">
        <f t="shared" si="2"/>
        <v>1373511.5</v>
      </c>
      <c r="M49" s="8">
        <f t="shared" si="0"/>
        <v>0.64092960379356223</v>
      </c>
      <c r="N49" s="10" t="s">
        <v>61</v>
      </c>
    </row>
    <row r="50" spans="1:14" x14ac:dyDescent="0.25">
      <c r="A50" s="3">
        <v>415</v>
      </c>
      <c r="B50" s="4" t="s">
        <v>62</v>
      </c>
      <c r="C50" s="3" t="s">
        <v>19</v>
      </c>
      <c r="D50" s="5">
        <v>242</v>
      </c>
      <c r="E50" s="5">
        <v>4</v>
      </c>
      <c r="F50" s="4">
        <v>4475514</v>
      </c>
      <c r="G50" s="4">
        <f t="shared" si="3"/>
        <v>1816400</v>
      </c>
      <c r="H50" s="4">
        <v>363280</v>
      </c>
      <c r="I50" s="4">
        <v>3720000</v>
      </c>
      <c r="J50" s="6">
        <v>5022000</v>
      </c>
      <c r="K50" s="4">
        <v>2226328</v>
      </c>
      <c r="L50" s="7">
        <v>1113164</v>
      </c>
      <c r="M50" s="8">
        <f t="shared" si="0"/>
        <v>0.23004988433068241</v>
      </c>
      <c r="N50" s="3" t="s">
        <v>27</v>
      </c>
    </row>
    <row r="51" spans="1:14" x14ac:dyDescent="0.25">
      <c r="A51" s="3">
        <v>422</v>
      </c>
      <c r="B51" s="4" t="s">
        <v>62</v>
      </c>
      <c r="C51" s="3" t="s">
        <v>14</v>
      </c>
      <c r="D51" s="5">
        <v>109</v>
      </c>
      <c r="E51" s="5">
        <v>3</v>
      </c>
      <c r="F51" s="4">
        <v>2052977</v>
      </c>
      <c r="G51" s="4">
        <f t="shared" si="3"/>
        <v>940200</v>
      </c>
      <c r="H51" s="4">
        <v>188040</v>
      </c>
      <c r="I51" s="4">
        <v>4800000</v>
      </c>
      <c r="J51" s="6">
        <v>6450000</v>
      </c>
      <c r="K51" s="4">
        <f t="shared" si="1"/>
        <v>2747023</v>
      </c>
      <c r="L51" s="7">
        <f t="shared" si="2"/>
        <v>1373511.5</v>
      </c>
      <c r="M51" s="8">
        <f t="shared" si="0"/>
        <v>0.61289651082521912</v>
      </c>
      <c r="N51" s="3" t="s">
        <v>27</v>
      </c>
    </row>
    <row r="52" spans="1:14" x14ac:dyDescent="0.25">
      <c r="A52" s="3">
        <v>267</v>
      </c>
      <c r="B52" s="4" t="s">
        <v>62</v>
      </c>
      <c r="C52" s="3" t="s">
        <v>14</v>
      </c>
      <c r="D52" s="5">
        <v>109</v>
      </c>
      <c r="E52" s="5">
        <v>3</v>
      </c>
      <c r="F52" s="4">
        <v>2052977</v>
      </c>
      <c r="G52" s="4">
        <f t="shared" si="3"/>
        <v>978700</v>
      </c>
      <c r="H52" s="4">
        <v>195740</v>
      </c>
      <c r="I52" s="4">
        <v>4800000</v>
      </c>
      <c r="J52" s="6">
        <v>6450000</v>
      </c>
      <c r="K52" s="4">
        <f t="shared" si="1"/>
        <v>2747023</v>
      </c>
      <c r="L52" s="7">
        <f t="shared" si="2"/>
        <v>1373511.5</v>
      </c>
      <c r="M52" s="8">
        <f t="shared" si="0"/>
        <v>0.61079784606066478</v>
      </c>
      <c r="N52" s="3" t="s">
        <v>27</v>
      </c>
    </row>
    <row r="53" spans="1:14" ht="15.75" thickBot="1" x14ac:dyDescent="0.3">
      <c r="A53" s="11">
        <v>266</v>
      </c>
      <c r="B53" s="12" t="s">
        <v>62</v>
      </c>
      <c r="C53" s="11" t="s">
        <v>14</v>
      </c>
      <c r="D53" s="13">
        <v>109</v>
      </c>
      <c r="E53" s="13">
        <v>3</v>
      </c>
      <c r="F53" s="4">
        <v>2052977</v>
      </c>
      <c r="G53" s="4">
        <f t="shared" si="3"/>
        <v>978700</v>
      </c>
      <c r="H53" s="12">
        <v>195740</v>
      </c>
      <c r="I53" s="12">
        <v>4800000</v>
      </c>
      <c r="J53" s="6">
        <v>6450000</v>
      </c>
      <c r="K53" s="4">
        <f t="shared" si="1"/>
        <v>2747023</v>
      </c>
      <c r="L53" s="7">
        <f t="shared" si="2"/>
        <v>1373511.5</v>
      </c>
      <c r="M53" s="8">
        <f t="shared" si="0"/>
        <v>0.61079784606066478</v>
      </c>
      <c r="N53" s="11" t="s">
        <v>27</v>
      </c>
    </row>
    <row r="54" spans="1:14" ht="16.5" thickTop="1" thickBot="1" x14ac:dyDescent="0.3">
      <c r="A54" s="14"/>
      <c r="B54" s="15" t="s">
        <v>63</v>
      </c>
      <c r="C54" s="16"/>
      <c r="D54" s="17">
        <f t="shared" ref="D54:L54" si="4">SUM(D2:D53)</f>
        <v>6815</v>
      </c>
      <c r="E54" s="17">
        <f t="shared" si="4"/>
        <v>145</v>
      </c>
      <c r="F54" s="15">
        <f t="shared" si="4"/>
        <v>136381646</v>
      </c>
      <c r="G54" s="15">
        <f t="shared" ref="G54" si="5">SUM(G2:G53)</f>
        <v>56184359</v>
      </c>
      <c r="H54" s="15">
        <f t="shared" si="4"/>
        <v>11236871.799999999</v>
      </c>
      <c r="I54" s="15">
        <f t="shared" si="4"/>
        <v>273240000</v>
      </c>
      <c r="J54" s="15">
        <f t="shared" si="4"/>
        <v>373738000</v>
      </c>
      <c r="K54" s="15">
        <f t="shared" si="4"/>
        <v>139840196</v>
      </c>
      <c r="L54" s="18">
        <f t="shared" si="4"/>
        <v>69920098</v>
      </c>
      <c r="M54" s="19">
        <f t="shared" si="0"/>
        <v>0.47365397676415361</v>
      </c>
      <c r="N54" s="20"/>
    </row>
    <row r="55" spans="1:1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vagey</dc:creator>
  <cp:lastModifiedBy>ProBook</cp:lastModifiedBy>
  <dcterms:created xsi:type="dcterms:W3CDTF">2021-02-25T15:50:49Z</dcterms:created>
  <dcterms:modified xsi:type="dcterms:W3CDTF">2021-03-08T23:09:31Z</dcterms:modified>
</cp:coreProperties>
</file>