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<sst xmlns="http://schemas.openxmlformats.org/spreadsheetml/2006/main" count="29" uniqueCount="29">
  <si>
    <t>Статья расходов</t>
  </si>
  <si>
    <t>2022 г.</t>
  </si>
  <si>
    <t>2023 г.</t>
  </si>
  <si>
    <t>ИТОГО к апр 2024г.</t>
  </si>
  <si>
    <t>Дизайн</t>
  </si>
  <si>
    <t>Разработка ТЗ</t>
  </si>
  <si>
    <t>Разработка проекта</t>
  </si>
  <si>
    <t>Разработка парсера владельцев бизнеса</t>
  </si>
  <si>
    <t>Настройка рекламной кампании</t>
  </si>
  <si>
    <t>Бюджеты рекламной кампании</t>
  </si>
  <si>
    <t>Оплата реферальных вознаграждений</t>
  </si>
  <si>
    <t>Статья доходов</t>
  </si>
  <si>
    <t>Предпродажи сертификатов заинтересованным</t>
  </si>
  <si>
    <t>Оплата с продажи подписки</t>
  </si>
  <si>
    <t>Оплата с продажи коробочной версии</t>
  </si>
  <si>
    <t>Показатели проекта</t>
  </si>
  <si>
    <t>Выручка (всего)</t>
  </si>
  <si>
    <t>Расходы (всего)</t>
  </si>
  <si>
    <t>Прибыль</t>
  </si>
  <si>
    <t>Инвест. поток</t>
  </si>
  <si>
    <t>Инвестиции (всего)</t>
  </si>
  <si>
    <t>Дивиденды (всего)</t>
  </si>
  <si>
    <t>В расчете на 1 партнера (50%)</t>
  </si>
  <si>
    <t>Инвестиции (на 1 партнера)</t>
  </si>
  <si>
    <t>Дивиденды (на 1 партнера)</t>
  </si>
  <si>
    <t>суммарный процент за рассмотренный период</t>
  </si>
  <si>
    <t>точка выхода в плюс</t>
  </si>
  <si>
    <t>точка окупаемости инвестиций</t>
  </si>
  <si>
    <t>в пересчете на % годовых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</si>
</sst>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  &quot;mmm&quot; &quot;yyyy"/>
    <numFmt numFmtId="165" formatCode="#,##0[$₽]"/>
  </numFmts>
  <fonts count="4">
    <font>
      <sz val="10.0"/>
      <color rgb="FF000000"/>
      <name val="Arial"/>
      <scheme val="minor"/>
    </font>
    <font>
      <b/>
      <color theme="1"/>
      <name val="Arial"/>
      <scheme val="minor"/>
    </font>
    <font/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wrapText="1"/>
    </xf>
    <xf borderId="3" fillId="0" fontId="2" numFmtId="0" xfId="0" applyBorder="1" applyFont="1"/>
    <xf borderId="4" fillId="0" fontId="2" numFmtId="0" xfId="0" applyBorder="1" applyFont="1"/>
    <xf borderId="1" fillId="0" fontId="1" numFmtId="0" xfId="0" applyAlignment="1" applyBorder="1" applyFont="1">
      <alignment horizontal="center" readingOrder="0" shrinkToFit="0" vertical="center" wrapText="1"/>
    </xf>
    <xf borderId="0" fillId="0" fontId="1" numFmtId="164" xfId="0" applyAlignment="1" applyFont="1" applyNumberFormat="1">
      <alignment shrinkToFit="0" wrapText="1"/>
    </xf>
    <xf borderId="5" fillId="0" fontId="2" numFmtId="0" xfId="0" applyBorder="1" applyFont="1"/>
    <xf borderId="6" fillId="0" fontId="1" numFmtId="164" xfId="0" applyAlignment="1" applyBorder="1" applyFont="1" applyNumberFormat="1">
      <alignment readingOrder="0" shrinkToFit="0" wrapText="1"/>
    </xf>
    <xf borderId="7" fillId="0" fontId="1" numFmtId="164" xfId="0" applyAlignment="1" applyBorder="1" applyFont="1" applyNumberFormat="1">
      <alignment readingOrder="0" shrinkToFit="0" wrapText="1"/>
    </xf>
    <xf borderId="8" fillId="0" fontId="1" numFmtId="164" xfId="0" applyAlignment="1" applyBorder="1" applyFont="1" applyNumberFormat="1">
      <alignment readingOrder="0" shrinkToFit="0" wrapText="1"/>
    </xf>
    <xf borderId="9" fillId="0" fontId="3" numFmtId="0" xfId="0" applyAlignment="1" applyBorder="1" applyFont="1">
      <alignment readingOrder="0"/>
    </xf>
    <xf borderId="0" fillId="0" fontId="3" numFmtId="165" xfId="0" applyAlignment="1" applyFont="1" applyNumberFormat="1">
      <alignment readingOrder="0"/>
    </xf>
    <xf borderId="0" fillId="0" fontId="3" numFmtId="165" xfId="0" applyFont="1" applyNumberFormat="1"/>
    <xf borderId="9" fillId="0" fontId="3" numFmtId="165" xfId="0" applyBorder="1" applyFont="1" applyNumberFormat="1"/>
    <xf borderId="9" fillId="0" fontId="3" numFmtId="0" xfId="0" applyBorder="1" applyFont="1"/>
    <xf borderId="10" fillId="0" fontId="3" numFmtId="0" xfId="0" applyBorder="1" applyFont="1"/>
    <xf borderId="9" fillId="0" fontId="3" numFmtId="165" xfId="0" applyAlignment="1" applyBorder="1" applyFont="1" applyNumberFormat="1">
      <alignment readingOrder="0"/>
    </xf>
    <xf borderId="9" fillId="0" fontId="1" numFmtId="0" xfId="0" applyAlignment="1" applyBorder="1" applyFont="1">
      <alignment readingOrder="0" shrinkToFit="0" wrapText="1"/>
    </xf>
    <xf borderId="9" fillId="0" fontId="1" numFmtId="0" xfId="0" applyAlignment="1" applyBorder="1" applyFont="1">
      <alignment readingOrder="0"/>
    </xf>
    <xf borderId="10" fillId="0" fontId="1" numFmtId="165" xfId="0" applyBorder="1" applyFont="1" applyNumberFormat="1"/>
    <xf borderId="0" fillId="0" fontId="1" numFmtId="0" xfId="0" applyFont="1"/>
    <xf borderId="8" fillId="0" fontId="3" numFmtId="0" xfId="0" applyAlignment="1" applyBorder="1" applyFont="1">
      <alignment readingOrder="0"/>
    </xf>
    <xf borderId="6" fillId="0" fontId="3" numFmtId="0" xfId="0" applyBorder="1" applyFont="1"/>
    <xf borderId="8" fillId="0" fontId="3" numFmtId="0" xfId="0" applyBorder="1" applyFont="1"/>
    <xf borderId="6" fillId="0" fontId="3" numFmtId="165" xfId="0" applyBorder="1" applyFont="1" applyNumberFormat="1"/>
    <xf borderId="8" fillId="0" fontId="3" numFmtId="165" xfId="0" applyBorder="1" applyFont="1" applyNumberFormat="1"/>
    <xf borderId="5" fillId="0" fontId="1" numFmtId="165" xfId="0" applyBorder="1" applyFont="1" applyNumberFormat="1"/>
    <xf borderId="0" fillId="0" fontId="1" numFmtId="10" xfId="0" applyFont="1" applyNumberFormat="1"/>
    <xf borderId="0" fillId="0" fontId="1" numFmtId="0" xfId="0" applyAlignment="1" applyFont="1">
      <alignment readingOrder="0"/>
    </xf>
    <xf borderId="2" fillId="2" fontId="3" numFmtId="0" xfId="0" applyAlignment="1" applyBorder="1" applyFill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6.5"/>
    <col customWidth="1" min="2" max="20" width="9.5"/>
  </cols>
  <sheetData>
    <row r="1" ht="27.0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2" t="s">
        <v>2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" t="s">
        <v>3</v>
      </c>
      <c r="V1" s="6"/>
      <c r="W1" s="6"/>
      <c r="X1" s="6"/>
      <c r="Y1" s="6"/>
      <c r="Z1" s="6"/>
    </row>
    <row r="2" ht="27.0" customHeight="1">
      <c r="A2" s="7"/>
      <c r="B2" s="8">
        <v>44835.0</v>
      </c>
      <c r="C2" s="8">
        <v>44866.0</v>
      </c>
      <c r="D2" s="8">
        <v>44896.0</v>
      </c>
      <c r="E2" s="8">
        <v>44927.0</v>
      </c>
      <c r="F2" s="8">
        <v>44958.0</v>
      </c>
      <c r="G2" s="8">
        <v>44986.0</v>
      </c>
      <c r="H2" s="9">
        <v>45017.0</v>
      </c>
      <c r="I2" s="8">
        <v>45047.0</v>
      </c>
      <c r="J2" s="8">
        <v>45078.0</v>
      </c>
      <c r="K2" s="8">
        <v>45108.0</v>
      </c>
      <c r="L2" s="8">
        <v>45139.0</v>
      </c>
      <c r="M2" s="8">
        <v>45170.0</v>
      </c>
      <c r="N2" s="8">
        <v>45200.0</v>
      </c>
      <c r="O2" s="8">
        <v>45231.0</v>
      </c>
      <c r="P2" s="10">
        <v>45261.0</v>
      </c>
      <c r="Q2" s="8">
        <v>45292.0</v>
      </c>
      <c r="R2" s="8">
        <v>45323.0</v>
      </c>
      <c r="S2" s="8">
        <v>45352.0</v>
      </c>
      <c r="T2" s="8">
        <v>45383.0</v>
      </c>
      <c r="U2" s="7"/>
      <c r="V2" s="6"/>
      <c r="W2" s="6"/>
      <c r="X2" s="6"/>
      <c r="Y2" s="6"/>
      <c r="Z2" s="6"/>
    </row>
    <row r="3">
      <c r="A3" s="11" t="s">
        <v>4</v>
      </c>
      <c r="B3" s="12">
        <v>70000.0</v>
      </c>
      <c r="C3" s="13"/>
      <c r="D3" s="13"/>
      <c r="E3" s="13"/>
      <c r="F3" s="13"/>
      <c r="G3" s="14"/>
      <c r="H3" s="13"/>
      <c r="I3" s="13"/>
      <c r="J3" s="13"/>
      <c r="K3" s="13"/>
      <c r="L3" s="13"/>
      <c r="M3" s="13"/>
      <c r="P3" s="15"/>
      <c r="U3" s="16"/>
    </row>
    <row r="4">
      <c r="A4" s="11" t="s">
        <v>5</v>
      </c>
      <c r="B4" s="12">
        <v>50000.0</v>
      </c>
      <c r="C4" s="13"/>
      <c r="D4" s="13"/>
      <c r="E4" s="13"/>
      <c r="F4" s="13"/>
      <c r="G4" s="14"/>
      <c r="H4" s="13"/>
      <c r="I4" s="13"/>
      <c r="J4" s="13"/>
      <c r="K4" s="13"/>
      <c r="L4" s="13"/>
      <c r="M4" s="13"/>
      <c r="P4" s="15"/>
      <c r="U4" s="16"/>
    </row>
    <row r="5">
      <c r="A5" s="11" t="s">
        <v>6</v>
      </c>
      <c r="B5" s="12">
        <v>50000.0</v>
      </c>
      <c r="C5" s="12">
        <v>250000.0</v>
      </c>
      <c r="D5" s="12">
        <v>150000.0</v>
      </c>
      <c r="E5" s="12">
        <v>100000.0</v>
      </c>
      <c r="F5" s="12">
        <v>75000.0</v>
      </c>
      <c r="G5" s="17">
        <v>50000.0</v>
      </c>
      <c r="H5" s="12">
        <v>30000.0</v>
      </c>
      <c r="I5" s="12">
        <v>30000.0</v>
      </c>
      <c r="J5" s="12">
        <v>30000.0</v>
      </c>
      <c r="K5" s="12">
        <v>30000.0</v>
      </c>
      <c r="L5" s="12">
        <v>30000.0</v>
      </c>
      <c r="M5" s="12">
        <v>30000.0</v>
      </c>
      <c r="N5" s="12">
        <v>30000.0</v>
      </c>
      <c r="O5" s="12">
        <v>30000.0</v>
      </c>
      <c r="P5" s="17">
        <v>30000.0</v>
      </c>
      <c r="Q5" s="12">
        <v>30000.0</v>
      </c>
      <c r="R5" s="12">
        <v>30000.0</v>
      </c>
      <c r="S5" s="12">
        <v>30000.0</v>
      </c>
      <c r="T5" s="12">
        <v>30000.0</v>
      </c>
      <c r="U5" s="16"/>
    </row>
    <row r="6">
      <c r="A6" s="11" t="s">
        <v>7</v>
      </c>
      <c r="B6" s="12">
        <v>10000.0</v>
      </c>
      <c r="C6" s="12">
        <v>20000.0</v>
      </c>
      <c r="D6" s="12">
        <v>10000.0</v>
      </c>
      <c r="E6" s="13"/>
      <c r="F6" s="13"/>
      <c r="G6" s="14"/>
      <c r="H6" s="13"/>
      <c r="I6" s="13"/>
      <c r="J6" s="13"/>
      <c r="K6" s="13"/>
      <c r="L6" s="13"/>
      <c r="M6" s="13"/>
      <c r="P6" s="15"/>
      <c r="U6" s="16"/>
    </row>
    <row r="7">
      <c r="A7" s="11" t="s">
        <v>8</v>
      </c>
      <c r="B7" s="13"/>
      <c r="C7" s="12">
        <v>5000.0</v>
      </c>
      <c r="D7" s="13"/>
      <c r="E7" s="13"/>
      <c r="F7" s="13"/>
      <c r="G7" s="14"/>
      <c r="H7" s="13"/>
      <c r="I7" s="13"/>
      <c r="J7" s="13"/>
      <c r="K7" s="13"/>
      <c r="L7" s="13"/>
      <c r="M7" s="13"/>
      <c r="P7" s="15"/>
      <c r="U7" s="16"/>
    </row>
    <row r="8">
      <c r="A8" s="11" t="s">
        <v>9</v>
      </c>
      <c r="B8" s="13"/>
      <c r="C8" s="13"/>
      <c r="D8" s="12">
        <v>30000.0</v>
      </c>
      <c r="E8" s="12">
        <v>30000.0</v>
      </c>
      <c r="F8" s="12">
        <v>20000.0</v>
      </c>
      <c r="G8" s="17">
        <v>20000.0</v>
      </c>
      <c r="H8" s="12">
        <v>10000.0</v>
      </c>
      <c r="I8" s="12">
        <v>10000.0</v>
      </c>
      <c r="J8" s="12">
        <v>10000.0</v>
      </c>
      <c r="K8" s="12">
        <v>5000.0</v>
      </c>
      <c r="L8" s="12">
        <v>5000.0</v>
      </c>
      <c r="M8" s="12">
        <v>5000.0</v>
      </c>
      <c r="N8" s="12">
        <v>5000.0</v>
      </c>
      <c r="O8" s="12">
        <v>5000.0</v>
      </c>
      <c r="P8" s="17">
        <v>5000.0</v>
      </c>
      <c r="Q8" s="12">
        <v>5000.0</v>
      </c>
      <c r="R8" s="12">
        <v>5000.0</v>
      </c>
      <c r="S8" s="12">
        <v>5000.0</v>
      </c>
      <c r="T8" s="12">
        <v>5000.0</v>
      </c>
      <c r="U8" s="16"/>
    </row>
    <row r="9">
      <c r="A9" s="11" t="s">
        <v>10</v>
      </c>
      <c r="B9" s="13"/>
      <c r="C9" s="12">
        <v>3000.0</v>
      </c>
      <c r="D9" s="12">
        <v>5000.0</v>
      </c>
      <c r="E9" s="12">
        <v>7000.0</v>
      </c>
      <c r="F9" s="12">
        <v>9000.0</v>
      </c>
      <c r="G9" s="17">
        <v>10000.0</v>
      </c>
      <c r="H9" s="12">
        <v>10000.0</v>
      </c>
      <c r="I9" s="12">
        <v>8000.0</v>
      </c>
      <c r="J9" s="12">
        <v>6000.0</v>
      </c>
      <c r="K9" s="12">
        <v>4000.0</v>
      </c>
      <c r="L9" s="12">
        <v>2000.0</v>
      </c>
      <c r="M9" s="12">
        <v>2000.0</v>
      </c>
      <c r="N9" s="12">
        <v>2000.0</v>
      </c>
      <c r="O9" s="12">
        <v>2000.0</v>
      </c>
      <c r="P9" s="17">
        <v>2000.0</v>
      </c>
      <c r="Q9" s="12">
        <v>2000.0</v>
      </c>
      <c r="R9" s="12">
        <v>2000.0</v>
      </c>
      <c r="S9" s="12">
        <v>2000.0</v>
      </c>
      <c r="T9" s="12">
        <v>2000.0</v>
      </c>
      <c r="U9" s="16"/>
    </row>
    <row r="10">
      <c r="A10" s="15"/>
      <c r="B10" s="13"/>
      <c r="C10" s="13"/>
      <c r="D10" s="13"/>
      <c r="E10" s="13"/>
      <c r="F10" s="13"/>
      <c r="G10" s="14"/>
      <c r="H10" s="13"/>
      <c r="I10" s="13"/>
      <c r="J10" s="13"/>
      <c r="K10" s="13"/>
      <c r="L10" s="13"/>
      <c r="M10" s="13"/>
      <c r="P10" s="15"/>
      <c r="U10" s="16"/>
    </row>
    <row r="11">
      <c r="A11" s="18" t="s">
        <v>11</v>
      </c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P11" s="15"/>
      <c r="U11" s="16"/>
    </row>
    <row r="12">
      <c r="A12" s="11" t="s">
        <v>12</v>
      </c>
      <c r="B12" s="13"/>
      <c r="C12" s="12">
        <v>5000.0</v>
      </c>
      <c r="D12" s="12">
        <v>10000.0</v>
      </c>
      <c r="E12" s="13"/>
      <c r="F12" s="13"/>
      <c r="G12" s="14"/>
      <c r="H12" s="13"/>
      <c r="I12" s="13"/>
      <c r="J12" s="13"/>
      <c r="K12" s="13"/>
      <c r="L12" s="13"/>
      <c r="M12" s="13"/>
      <c r="P12" s="15"/>
      <c r="U12" s="16"/>
    </row>
    <row r="13">
      <c r="A13" s="11" t="s">
        <v>13</v>
      </c>
      <c r="B13" s="13"/>
      <c r="C13" s="13"/>
      <c r="D13" s="12">
        <v>5000.0</v>
      </c>
      <c r="E13" s="12">
        <v>15000.0</v>
      </c>
      <c r="F13" s="12">
        <v>30000.0</v>
      </c>
      <c r="G13" s="17">
        <v>45000.0</v>
      </c>
      <c r="H13" s="12">
        <v>60000.0</v>
      </c>
      <c r="I13" s="12">
        <v>75000.0</v>
      </c>
      <c r="J13" s="12">
        <v>90000.0</v>
      </c>
      <c r="K13" s="12">
        <v>105000.0</v>
      </c>
      <c r="L13" s="12">
        <v>120000.0</v>
      </c>
      <c r="M13" s="12">
        <v>135000.0</v>
      </c>
      <c r="N13" s="12">
        <v>150000.0</v>
      </c>
      <c r="O13" s="12">
        <v>165000.0</v>
      </c>
      <c r="P13" s="17">
        <v>180000.0</v>
      </c>
      <c r="Q13" s="12">
        <v>195000.0</v>
      </c>
      <c r="R13" s="12">
        <v>210000.0</v>
      </c>
      <c r="S13" s="12">
        <v>215000.0</v>
      </c>
      <c r="T13" s="12">
        <v>220000.0</v>
      </c>
      <c r="U13" s="16"/>
    </row>
    <row r="14">
      <c r="A14" s="11" t="s">
        <v>14</v>
      </c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  <c r="M14" s="12">
        <v>50000.0</v>
      </c>
      <c r="N14" s="12"/>
      <c r="O14" s="12">
        <v>50000.0</v>
      </c>
      <c r="P14" s="17"/>
      <c r="Q14" s="12">
        <v>100000.0</v>
      </c>
      <c r="R14" s="12">
        <v>100000.0</v>
      </c>
      <c r="S14" s="12">
        <v>100000.0</v>
      </c>
      <c r="T14" s="12">
        <v>100000.0</v>
      </c>
      <c r="U14" s="16"/>
    </row>
    <row r="15">
      <c r="A15" s="15"/>
      <c r="B15" s="13"/>
      <c r="C15" s="13"/>
      <c r="D15" s="13"/>
      <c r="E15" s="13"/>
      <c r="F15" s="13"/>
      <c r="G15" s="14"/>
      <c r="H15" s="13"/>
      <c r="I15" s="13"/>
      <c r="J15" s="13"/>
      <c r="K15" s="13"/>
      <c r="L15" s="13"/>
      <c r="M15" s="13"/>
      <c r="P15" s="15"/>
      <c r="U15" s="16"/>
    </row>
    <row r="16">
      <c r="A16" s="19" t="s">
        <v>15</v>
      </c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3"/>
      <c r="M16" s="13"/>
      <c r="P16" s="15"/>
      <c r="U16" s="16"/>
    </row>
    <row r="17">
      <c r="A17" s="11" t="s">
        <v>16</v>
      </c>
      <c r="B17" s="13">
        <f t="shared" ref="B17:T17" si="1">SUM(B12:B14)</f>
        <v>0</v>
      </c>
      <c r="C17" s="13">
        <f t="shared" si="1"/>
        <v>5000</v>
      </c>
      <c r="D17" s="13">
        <f t="shared" si="1"/>
        <v>15000</v>
      </c>
      <c r="E17" s="13">
        <f t="shared" si="1"/>
        <v>15000</v>
      </c>
      <c r="F17" s="13">
        <f t="shared" si="1"/>
        <v>30000</v>
      </c>
      <c r="G17" s="14">
        <f t="shared" si="1"/>
        <v>45000</v>
      </c>
      <c r="H17" s="13">
        <f t="shared" si="1"/>
        <v>60000</v>
      </c>
      <c r="I17" s="13">
        <f t="shared" si="1"/>
        <v>75000</v>
      </c>
      <c r="J17" s="13">
        <f t="shared" si="1"/>
        <v>90000</v>
      </c>
      <c r="K17" s="13">
        <f t="shared" si="1"/>
        <v>105000</v>
      </c>
      <c r="L17" s="13">
        <f t="shared" si="1"/>
        <v>120000</v>
      </c>
      <c r="M17" s="13">
        <f t="shared" si="1"/>
        <v>185000</v>
      </c>
      <c r="N17" s="13">
        <f t="shared" si="1"/>
        <v>150000</v>
      </c>
      <c r="O17" s="13">
        <f t="shared" si="1"/>
        <v>215000</v>
      </c>
      <c r="P17" s="14">
        <f t="shared" si="1"/>
        <v>180000</v>
      </c>
      <c r="Q17" s="13">
        <f t="shared" si="1"/>
        <v>295000</v>
      </c>
      <c r="R17" s="13">
        <f t="shared" si="1"/>
        <v>310000</v>
      </c>
      <c r="S17" s="13">
        <f t="shared" si="1"/>
        <v>315000</v>
      </c>
      <c r="T17" s="13">
        <f t="shared" si="1"/>
        <v>320000</v>
      </c>
      <c r="U17" s="16"/>
    </row>
    <row r="18">
      <c r="A18" s="11" t="s">
        <v>17</v>
      </c>
      <c r="B18" s="13">
        <f t="shared" ref="B18:T18" si="2">SUM(B3:B9)</f>
        <v>180000</v>
      </c>
      <c r="C18" s="13">
        <f t="shared" si="2"/>
        <v>278000</v>
      </c>
      <c r="D18" s="13">
        <f t="shared" si="2"/>
        <v>195000</v>
      </c>
      <c r="E18" s="13">
        <f t="shared" si="2"/>
        <v>137000</v>
      </c>
      <c r="F18" s="13">
        <f t="shared" si="2"/>
        <v>104000</v>
      </c>
      <c r="G18" s="14">
        <f t="shared" si="2"/>
        <v>80000</v>
      </c>
      <c r="H18" s="13">
        <f t="shared" si="2"/>
        <v>50000</v>
      </c>
      <c r="I18" s="13">
        <f t="shared" si="2"/>
        <v>48000</v>
      </c>
      <c r="J18" s="13">
        <f t="shared" si="2"/>
        <v>46000</v>
      </c>
      <c r="K18" s="13">
        <f t="shared" si="2"/>
        <v>39000</v>
      </c>
      <c r="L18" s="13">
        <f t="shared" si="2"/>
        <v>37000</v>
      </c>
      <c r="M18" s="13">
        <f t="shared" si="2"/>
        <v>37000</v>
      </c>
      <c r="N18" s="13">
        <f t="shared" si="2"/>
        <v>37000</v>
      </c>
      <c r="O18" s="13">
        <f t="shared" si="2"/>
        <v>37000</v>
      </c>
      <c r="P18" s="14">
        <f t="shared" si="2"/>
        <v>37000</v>
      </c>
      <c r="Q18" s="13">
        <f t="shared" si="2"/>
        <v>37000</v>
      </c>
      <c r="R18" s="13">
        <f t="shared" si="2"/>
        <v>37000</v>
      </c>
      <c r="S18" s="13">
        <f t="shared" si="2"/>
        <v>37000</v>
      </c>
      <c r="T18" s="13">
        <f t="shared" si="2"/>
        <v>37000</v>
      </c>
      <c r="U18" s="16"/>
    </row>
    <row r="19">
      <c r="A19" s="11" t="s">
        <v>18</v>
      </c>
      <c r="B19" s="13">
        <f t="shared" ref="B19:T19" si="3">B17-B18</f>
        <v>-180000</v>
      </c>
      <c r="C19" s="13">
        <f t="shared" si="3"/>
        <v>-273000</v>
      </c>
      <c r="D19" s="13">
        <f t="shared" si="3"/>
        <v>-180000</v>
      </c>
      <c r="E19" s="13">
        <f t="shared" si="3"/>
        <v>-122000</v>
      </c>
      <c r="F19" s="13">
        <f t="shared" si="3"/>
        <v>-74000</v>
      </c>
      <c r="G19" s="14">
        <f t="shared" si="3"/>
        <v>-35000</v>
      </c>
      <c r="H19" s="13">
        <f t="shared" si="3"/>
        <v>10000</v>
      </c>
      <c r="I19" s="13">
        <f t="shared" si="3"/>
        <v>27000</v>
      </c>
      <c r="J19" s="13">
        <f t="shared" si="3"/>
        <v>44000</v>
      </c>
      <c r="K19" s="13">
        <f t="shared" si="3"/>
        <v>66000</v>
      </c>
      <c r="L19" s="13">
        <f t="shared" si="3"/>
        <v>83000</v>
      </c>
      <c r="M19" s="13">
        <f t="shared" si="3"/>
        <v>148000</v>
      </c>
      <c r="N19" s="13">
        <f t="shared" si="3"/>
        <v>113000</v>
      </c>
      <c r="O19" s="13">
        <f t="shared" si="3"/>
        <v>178000</v>
      </c>
      <c r="P19" s="14">
        <f t="shared" si="3"/>
        <v>143000</v>
      </c>
      <c r="Q19" s="13">
        <f t="shared" si="3"/>
        <v>258000</v>
      </c>
      <c r="R19" s="13">
        <f t="shared" si="3"/>
        <v>273000</v>
      </c>
      <c r="S19" s="13">
        <f t="shared" si="3"/>
        <v>278000</v>
      </c>
      <c r="T19" s="13">
        <f t="shared" si="3"/>
        <v>283000</v>
      </c>
      <c r="U19" s="16"/>
    </row>
    <row r="20">
      <c r="A20" s="15"/>
      <c r="B20" s="13"/>
      <c r="C20" s="13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4"/>
      <c r="Q20" s="13"/>
      <c r="R20" s="13"/>
      <c r="S20" s="13"/>
      <c r="T20" s="13"/>
      <c r="U20" s="16"/>
    </row>
    <row r="21">
      <c r="A21" s="19" t="s">
        <v>19</v>
      </c>
      <c r="G21" s="15"/>
      <c r="P21" s="15"/>
      <c r="U21" s="16"/>
    </row>
    <row r="22">
      <c r="A22" s="11" t="s">
        <v>20</v>
      </c>
      <c r="B22" s="13">
        <f t="shared" ref="B22:G22" si="4">B19</f>
        <v>-180000</v>
      </c>
      <c r="C22" s="13">
        <f t="shared" si="4"/>
        <v>-273000</v>
      </c>
      <c r="D22" s="13">
        <f t="shared" si="4"/>
        <v>-180000</v>
      </c>
      <c r="E22" s="13">
        <f t="shared" si="4"/>
        <v>-122000</v>
      </c>
      <c r="F22" s="13">
        <f t="shared" si="4"/>
        <v>-74000</v>
      </c>
      <c r="G22" s="14">
        <f t="shared" si="4"/>
        <v>-35000</v>
      </c>
      <c r="P22" s="15"/>
      <c r="U22" s="16"/>
    </row>
    <row r="23">
      <c r="A23" s="11" t="s">
        <v>21</v>
      </c>
      <c r="G23" s="15"/>
      <c r="H23" s="13">
        <f t="shared" ref="H23:T23" si="5">H19</f>
        <v>10000</v>
      </c>
      <c r="I23" s="13">
        <f t="shared" si="5"/>
        <v>27000</v>
      </c>
      <c r="J23" s="13">
        <f t="shared" si="5"/>
        <v>44000</v>
      </c>
      <c r="K23" s="13">
        <f t="shared" si="5"/>
        <v>66000</v>
      </c>
      <c r="L23" s="13">
        <f t="shared" si="5"/>
        <v>83000</v>
      </c>
      <c r="M23" s="13">
        <f t="shared" si="5"/>
        <v>148000</v>
      </c>
      <c r="N23" s="13">
        <f t="shared" si="5"/>
        <v>113000</v>
      </c>
      <c r="O23" s="13">
        <f t="shared" si="5"/>
        <v>178000</v>
      </c>
      <c r="P23" s="14">
        <f t="shared" si="5"/>
        <v>143000</v>
      </c>
      <c r="Q23" s="13">
        <f t="shared" si="5"/>
        <v>258000</v>
      </c>
      <c r="R23" s="13">
        <f t="shared" si="5"/>
        <v>273000</v>
      </c>
      <c r="S23" s="13">
        <f t="shared" si="5"/>
        <v>278000</v>
      </c>
      <c r="T23" s="13">
        <f t="shared" si="5"/>
        <v>283000</v>
      </c>
      <c r="U23" s="16"/>
    </row>
    <row r="24">
      <c r="A24" s="19" t="s">
        <v>22</v>
      </c>
      <c r="B24" s="13" t="str">
        <f t="shared" ref="B24:C24" si="6">B20</f>
        <v/>
      </c>
      <c r="C24" s="13" t="str">
        <f t="shared" si="6"/>
        <v/>
      </c>
      <c r="G24" s="15"/>
      <c r="P24" s="15"/>
      <c r="U24" s="16"/>
    </row>
    <row r="25">
      <c r="A25" s="11" t="s">
        <v>23</v>
      </c>
      <c r="B25" s="13">
        <f t="shared" ref="B25:G25" si="7">B22/2</f>
        <v>-90000</v>
      </c>
      <c r="C25" s="13">
        <f t="shared" si="7"/>
        <v>-136500</v>
      </c>
      <c r="D25" s="13">
        <f t="shared" si="7"/>
        <v>-90000</v>
      </c>
      <c r="E25" s="13">
        <f t="shared" si="7"/>
        <v>-61000</v>
      </c>
      <c r="F25" s="13">
        <f t="shared" si="7"/>
        <v>-37000</v>
      </c>
      <c r="G25" s="14">
        <f t="shared" si="7"/>
        <v>-17500</v>
      </c>
      <c r="P25" s="15"/>
      <c r="U25" s="20">
        <f t="shared" ref="U25:U26" si="9">SUM(B25:T25)</f>
        <v>-432000</v>
      </c>
      <c r="V25" s="21"/>
    </row>
    <row r="26">
      <c r="A26" s="22" t="s">
        <v>24</v>
      </c>
      <c r="B26" s="23"/>
      <c r="C26" s="23"/>
      <c r="D26" s="23"/>
      <c r="E26" s="23"/>
      <c r="F26" s="23"/>
      <c r="G26" s="24"/>
      <c r="H26" s="25">
        <f t="shared" ref="H26:T26" si="8">H23/2</f>
        <v>5000</v>
      </c>
      <c r="I26" s="25">
        <f t="shared" si="8"/>
        <v>13500</v>
      </c>
      <c r="J26" s="25">
        <f t="shared" si="8"/>
        <v>22000</v>
      </c>
      <c r="K26" s="25">
        <f t="shared" si="8"/>
        <v>33000</v>
      </c>
      <c r="L26" s="25">
        <f t="shared" si="8"/>
        <v>41500</v>
      </c>
      <c r="M26" s="25">
        <f t="shared" si="8"/>
        <v>74000</v>
      </c>
      <c r="N26" s="25">
        <f t="shared" si="8"/>
        <v>56500</v>
      </c>
      <c r="O26" s="25">
        <f t="shared" si="8"/>
        <v>89000</v>
      </c>
      <c r="P26" s="26">
        <f t="shared" si="8"/>
        <v>71500</v>
      </c>
      <c r="Q26" s="25">
        <f t="shared" si="8"/>
        <v>129000</v>
      </c>
      <c r="R26" s="25">
        <f t="shared" si="8"/>
        <v>136500</v>
      </c>
      <c r="S26" s="25">
        <f t="shared" si="8"/>
        <v>139000</v>
      </c>
      <c r="T26" s="25">
        <f t="shared" si="8"/>
        <v>141500</v>
      </c>
      <c r="U26" s="27">
        <f t="shared" si="9"/>
        <v>952000</v>
      </c>
      <c r="V26" s="21"/>
    </row>
    <row r="27">
      <c r="G27" s="15"/>
      <c r="P27" s="15"/>
      <c r="U27" s="28">
        <f>(U26+U25)/-U25</f>
        <v>1.203703704</v>
      </c>
      <c r="V27" s="29" t="s">
        <v>25</v>
      </c>
    </row>
    <row r="28" ht="48.75" customHeight="1">
      <c r="G28" s="30" t="s">
        <v>26</v>
      </c>
      <c r="H28" s="4"/>
      <c r="P28" s="30" t="s">
        <v>27</v>
      </c>
      <c r="Q28" s="4"/>
      <c r="U28" s="28">
        <f>(U27/19)*12</f>
        <v>0.7602339181</v>
      </c>
      <c r="V28" s="29" t="s">
        <v>28</v>
      </c>
    </row>
  </sheetData>
  <mergeCells count="6">
    <mergeCell ref="A1:A2"/>
    <mergeCell ref="B1:H1"/>
    <mergeCell ref="I1:T1"/>
    <mergeCell ref="U1:U2"/>
    <mergeCell ref="G28:H28"/>
    <mergeCell ref="P28:Q28"/>
  </mergeCells>
  <drawing r:id="rId1"/>
</worksheet>
</file>