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B35" i="1" l="1"/>
  <c r="C29" i="1"/>
  <c r="C19" i="1" l="1"/>
  <c r="C21" i="1" s="1"/>
  <c r="D4" i="1"/>
  <c r="D5" i="1"/>
  <c r="D6" i="1"/>
  <c r="D3" i="1"/>
  <c r="B36" i="1" l="1"/>
  <c r="B37" i="1" s="1"/>
  <c r="B38" i="1" s="1"/>
</calcChain>
</file>

<file path=xl/sharedStrings.xml><?xml version="1.0" encoding="utf-8"?>
<sst xmlns="http://schemas.openxmlformats.org/spreadsheetml/2006/main" count="46" uniqueCount="40">
  <si>
    <t>Должность</t>
  </si>
  <si>
    <t>Директор</t>
  </si>
  <si>
    <t>з\п</t>
  </si>
  <si>
    <t>сумма</t>
  </si>
  <si>
    <t>кол-во</t>
  </si>
  <si>
    <t>Бухгалтер</t>
  </si>
  <si>
    <t>Кассир</t>
  </si>
  <si>
    <t>Кавист</t>
  </si>
  <si>
    <t>Сумма:</t>
  </si>
  <si>
    <t>налог</t>
  </si>
  <si>
    <t>Расходы первичные</t>
  </si>
  <si>
    <t>Статья</t>
  </si>
  <si>
    <t>расходы ежемесячные</t>
  </si>
  <si>
    <t>статья</t>
  </si>
  <si>
    <t>ФОТ</t>
  </si>
  <si>
    <t>Комунальные услуги</t>
  </si>
  <si>
    <t>Прочие расходы</t>
  </si>
  <si>
    <t>4 месяца работы предприятия</t>
  </si>
  <si>
    <t>Средний месячный доход</t>
  </si>
  <si>
    <t>Минус Налог 15% (УСН)</t>
  </si>
  <si>
    <t>Выручка и доход</t>
  </si>
  <si>
    <t>Чистая прибыль в месяц</t>
  </si>
  <si>
    <t>Аренда</t>
  </si>
  <si>
    <t>Средняя ежемесячная выручка</t>
  </si>
  <si>
    <t>Доход минус ежемесячный расход</t>
  </si>
  <si>
    <t>Начальный товарный ассортимент</t>
  </si>
  <si>
    <t>Стеллажи</t>
  </si>
  <si>
    <t>Кассовое оборудование + рабочие ноутбуки</t>
  </si>
  <si>
    <t>Ремонт</t>
  </si>
  <si>
    <t>Вывеска</t>
  </si>
  <si>
    <t>Оформление документации</t>
  </si>
  <si>
    <t>Непредвиденные расходы</t>
  </si>
  <si>
    <t>Аренда помещения 80 кв.м</t>
  </si>
  <si>
    <t xml:space="preserve">Средняя маржинальность </t>
  </si>
  <si>
    <t xml:space="preserve"> могут быть перенаправлены на формирование торгового ассортимента</t>
  </si>
  <si>
    <t>Прогнозируемый срок окупаемости (лет)</t>
  </si>
  <si>
    <t>60 чеков в день по 1350 руб (при себестоимости продукции 900 руб)</t>
  </si>
  <si>
    <t>при условии, что задействуется средства с 19 и 20 строки</t>
  </si>
  <si>
    <t>арендные каникулы 2 месяца</t>
  </si>
  <si>
    <t>прибыль / стоимость продажи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</si>
</sst>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5" xfId="0" applyBorder="1"/>
    <xf numFmtId="0" fontId="0" fillId="0" borderId="0" xfId="0" applyBorder="1" applyAlignment="1"/>
    <xf numFmtId="0" fontId="0" fillId="0" borderId="0" xfId="0" applyAlignment="1"/>
    <xf numFmtId="9" fontId="0" fillId="0" borderId="1" xfId="0" applyNumberFormat="1" applyBorder="1"/>
    <xf numFmtId="0" fontId="0" fillId="0" borderId="1" xfId="0" applyFill="1" applyBorder="1"/>
    <xf numFmtId="0" fontId="0" fillId="2" borderId="0" xfId="0" applyFill="1"/>
    <xf numFmtId="0" fontId="0" fillId="0" borderId="5" xfId="0" applyBorder="1" applyAlignment="1">
      <alignment vertical="top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9" workbookViewId="0">
      <selection activeCell="I36" sqref="I36"/>
    </sheetView>
  </sheetViews>
  <sheetFormatPr defaultRowHeight="15" x14ac:dyDescent="0.25"/>
  <cols>
    <col min="1" max="1" width="31.7109375" customWidth="1"/>
    <col min="2" max="2" width="8.5703125" customWidth="1"/>
    <col min="7" max="7" width="19.7109375" customWidth="1"/>
    <col min="8" max="8" width="4.5703125" customWidth="1"/>
    <col min="9" max="9" width="13.85546875" customWidth="1"/>
  </cols>
  <sheetData>
    <row r="1" spans="1:7" x14ac:dyDescent="0.25">
      <c r="A1" s="15" t="s">
        <v>14</v>
      </c>
      <c r="B1" s="15"/>
      <c r="C1" s="15"/>
      <c r="D1" s="15"/>
    </row>
    <row r="2" spans="1:7" x14ac:dyDescent="0.25">
      <c r="A2" s="1" t="s">
        <v>0</v>
      </c>
      <c r="B2" s="2" t="s">
        <v>4</v>
      </c>
      <c r="C2" s="2" t="s">
        <v>2</v>
      </c>
      <c r="D2" s="1" t="s">
        <v>3</v>
      </c>
    </row>
    <row r="3" spans="1:7" x14ac:dyDescent="0.25">
      <c r="A3" s="1" t="s">
        <v>1</v>
      </c>
      <c r="B3" s="2">
        <v>1</v>
      </c>
      <c r="C3" s="1">
        <v>100000</v>
      </c>
      <c r="D3" s="1">
        <f>C3*B3</f>
        <v>100000</v>
      </c>
    </row>
    <row r="4" spans="1:7" x14ac:dyDescent="0.25">
      <c r="A4" s="1" t="s">
        <v>5</v>
      </c>
      <c r="B4" s="2">
        <v>1</v>
      </c>
      <c r="C4" s="1">
        <v>50000</v>
      </c>
      <c r="D4" s="1">
        <f t="shared" ref="D4:D6" si="0">C4*B4</f>
        <v>50000</v>
      </c>
    </row>
    <row r="5" spans="1:7" x14ac:dyDescent="0.25">
      <c r="A5" s="1" t="s">
        <v>6</v>
      </c>
      <c r="B5" s="2">
        <v>2</v>
      </c>
      <c r="C5" s="1">
        <v>40000</v>
      </c>
      <c r="D5" s="1">
        <f t="shared" si="0"/>
        <v>80000</v>
      </c>
    </row>
    <row r="6" spans="1:7" x14ac:dyDescent="0.25">
      <c r="A6" s="1" t="s">
        <v>7</v>
      </c>
      <c r="B6" s="2">
        <v>2</v>
      </c>
      <c r="C6" s="1">
        <v>50000</v>
      </c>
      <c r="D6" s="1">
        <f t="shared" si="0"/>
        <v>100000</v>
      </c>
    </row>
    <row r="7" spans="1:7" x14ac:dyDescent="0.25">
      <c r="A7" s="3"/>
      <c r="B7" s="4"/>
      <c r="C7" s="1" t="s">
        <v>9</v>
      </c>
      <c r="D7" s="1">
        <v>141900</v>
      </c>
    </row>
    <row r="8" spans="1:7" x14ac:dyDescent="0.25">
      <c r="C8" s="1" t="s">
        <v>8</v>
      </c>
      <c r="D8" s="1">
        <v>471900</v>
      </c>
    </row>
    <row r="9" spans="1:7" x14ac:dyDescent="0.25">
      <c r="A9" s="11"/>
      <c r="B9" s="11"/>
      <c r="C9" s="11"/>
      <c r="D9" s="11"/>
    </row>
    <row r="10" spans="1:7" x14ac:dyDescent="0.25">
      <c r="A10" s="18" t="s">
        <v>10</v>
      </c>
      <c r="B10" s="18"/>
      <c r="C10" s="18"/>
      <c r="D10" s="7"/>
    </row>
    <row r="11" spans="1:7" x14ac:dyDescent="0.25">
      <c r="A11" s="20" t="s">
        <v>11</v>
      </c>
      <c r="B11" s="20"/>
      <c r="C11" s="6" t="s">
        <v>3</v>
      </c>
    </row>
    <row r="12" spans="1:7" x14ac:dyDescent="0.25">
      <c r="A12" s="19" t="s">
        <v>32</v>
      </c>
      <c r="B12" s="19"/>
      <c r="C12" s="1">
        <v>100000</v>
      </c>
    </row>
    <row r="13" spans="1:7" x14ac:dyDescent="0.25">
      <c r="A13" s="19" t="s">
        <v>30</v>
      </c>
      <c r="B13" s="19"/>
      <c r="C13" s="1">
        <v>600000</v>
      </c>
    </row>
    <row r="14" spans="1:7" x14ac:dyDescent="0.25">
      <c r="A14" s="16" t="s">
        <v>29</v>
      </c>
      <c r="B14" s="17"/>
      <c r="C14" s="1">
        <v>100000</v>
      </c>
    </row>
    <row r="15" spans="1:7" x14ac:dyDescent="0.25">
      <c r="A15" s="19" t="s">
        <v>28</v>
      </c>
      <c r="B15" s="19"/>
      <c r="C15" s="1">
        <v>600000</v>
      </c>
      <c r="D15" s="21" t="s">
        <v>38</v>
      </c>
      <c r="E15" s="22"/>
      <c r="F15" s="22"/>
      <c r="G15" s="22"/>
    </row>
    <row r="16" spans="1:7" x14ac:dyDescent="0.25">
      <c r="A16" s="19" t="s">
        <v>27</v>
      </c>
      <c r="B16" s="19"/>
      <c r="C16" s="1">
        <v>400000</v>
      </c>
    </row>
    <row r="17" spans="1:9" x14ac:dyDescent="0.25">
      <c r="A17" s="19" t="s">
        <v>26</v>
      </c>
      <c r="B17" s="19"/>
      <c r="C17" s="1">
        <v>300000</v>
      </c>
    </row>
    <row r="18" spans="1:9" x14ac:dyDescent="0.25">
      <c r="A18" s="19" t="s">
        <v>25</v>
      </c>
      <c r="B18" s="19"/>
      <c r="C18" s="1">
        <v>2000000</v>
      </c>
    </row>
    <row r="19" spans="1:9" x14ac:dyDescent="0.25">
      <c r="A19" s="16" t="s">
        <v>17</v>
      </c>
      <c r="B19" s="17"/>
      <c r="C19" s="1">
        <f>C29*4</f>
        <v>2447600</v>
      </c>
    </row>
    <row r="20" spans="1:9" x14ac:dyDescent="0.25">
      <c r="A20" s="19" t="s">
        <v>31</v>
      </c>
      <c r="B20" s="19"/>
      <c r="C20" s="1">
        <v>952400</v>
      </c>
      <c r="D20" s="23" t="s">
        <v>34</v>
      </c>
      <c r="E20" s="23"/>
      <c r="F20" s="23"/>
      <c r="G20" s="23"/>
      <c r="H20" s="23"/>
      <c r="I20" s="23"/>
    </row>
    <row r="21" spans="1:9" x14ac:dyDescent="0.25">
      <c r="B21" s="6" t="s">
        <v>8</v>
      </c>
      <c r="C21" s="1">
        <f>C12+C18+C17+C16+C15+C13+C19+C14+C20</f>
        <v>7500000</v>
      </c>
    </row>
    <row r="22" spans="1:9" x14ac:dyDescent="0.25">
      <c r="A22" s="11"/>
      <c r="B22" s="11"/>
      <c r="C22" s="11"/>
      <c r="D22" s="11"/>
    </row>
    <row r="23" spans="1:9" x14ac:dyDescent="0.25">
      <c r="A23" s="18" t="s">
        <v>12</v>
      </c>
      <c r="B23" s="18"/>
      <c r="C23" s="18"/>
    </row>
    <row r="24" spans="1:9" x14ac:dyDescent="0.25">
      <c r="A24" s="24" t="s">
        <v>13</v>
      </c>
      <c r="B24" s="24"/>
      <c r="C24" s="1" t="s">
        <v>3</v>
      </c>
    </row>
    <row r="25" spans="1:9" x14ac:dyDescent="0.25">
      <c r="A25" s="25" t="s">
        <v>14</v>
      </c>
      <c r="B25" s="25"/>
      <c r="C25" s="1">
        <v>471900</v>
      </c>
      <c r="F25" s="13"/>
    </row>
    <row r="26" spans="1:9" x14ac:dyDescent="0.25">
      <c r="A26" s="25" t="s">
        <v>15</v>
      </c>
      <c r="B26" s="25"/>
      <c r="C26" s="1">
        <v>20000</v>
      </c>
    </row>
    <row r="27" spans="1:9" x14ac:dyDescent="0.25">
      <c r="A27" s="25" t="s">
        <v>16</v>
      </c>
      <c r="B27" s="25"/>
      <c r="C27" s="1">
        <v>20000</v>
      </c>
    </row>
    <row r="28" spans="1:9" x14ac:dyDescent="0.25">
      <c r="A28" s="25" t="s">
        <v>22</v>
      </c>
      <c r="B28" s="25"/>
      <c r="C28" s="1">
        <v>100000</v>
      </c>
    </row>
    <row r="29" spans="1:9" x14ac:dyDescent="0.25">
      <c r="A29" s="5"/>
      <c r="B29" s="12" t="s">
        <v>8</v>
      </c>
      <c r="C29" s="1">
        <f>C27+C26+C25+C28</f>
        <v>611900</v>
      </c>
    </row>
    <row r="30" spans="1:9" x14ac:dyDescent="0.25">
      <c r="A30" s="11"/>
      <c r="B30" s="11"/>
      <c r="C30" s="11"/>
      <c r="D30" s="11"/>
    </row>
    <row r="31" spans="1:9" x14ac:dyDescent="0.25">
      <c r="A31" s="18" t="s">
        <v>20</v>
      </c>
      <c r="B31" s="18"/>
      <c r="C31" s="8"/>
    </row>
    <row r="32" spans="1:9" x14ac:dyDescent="0.25">
      <c r="B32" s="6" t="s">
        <v>3</v>
      </c>
    </row>
    <row r="33" spans="1:9" x14ac:dyDescent="0.25">
      <c r="A33" s="1" t="s">
        <v>23</v>
      </c>
      <c r="B33" s="1">
        <v>2400000</v>
      </c>
      <c r="C33" s="23" t="s">
        <v>36</v>
      </c>
      <c r="D33" s="23"/>
      <c r="E33" s="23"/>
      <c r="F33" s="23"/>
      <c r="G33" s="23"/>
      <c r="H33" s="23"/>
    </row>
    <row r="34" spans="1:9" x14ac:dyDescent="0.25">
      <c r="A34" s="1" t="s">
        <v>33</v>
      </c>
      <c r="B34" s="9">
        <v>0.33</v>
      </c>
      <c r="C34" s="26" t="s">
        <v>39</v>
      </c>
      <c r="D34" s="27"/>
      <c r="E34" s="27"/>
      <c r="F34" s="27"/>
      <c r="G34" s="27"/>
      <c r="H34" s="27"/>
    </row>
    <row r="35" spans="1:9" x14ac:dyDescent="0.25">
      <c r="A35" s="1" t="s">
        <v>18</v>
      </c>
      <c r="B35" s="1">
        <f>B33*0.33</f>
        <v>792000</v>
      </c>
    </row>
    <row r="36" spans="1:9" x14ac:dyDescent="0.25">
      <c r="A36" s="1" t="s">
        <v>24</v>
      </c>
      <c r="B36" s="1">
        <f>B35-C29</f>
        <v>180100</v>
      </c>
    </row>
    <row r="37" spans="1:9" x14ac:dyDescent="0.25">
      <c r="A37" s="1" t="s">
        <v>19</v>
      </c>
      <c r="B37" s="1">
        <f>B36*0.85</f>
        <v>153085</v>
      </c>
    </row>
    <row r="38" spans="1:9" x14ac:dyDescent="0.25">
      <c r="A38" s="10" t="s">
        <v>21</v>
      </c>
      <c r="B38" s="1">
        <f>B37</f>
        <v>153085</v>
      </c>
    </row>
    <row r="40" spans="1:9" x14ac:dyDescent="0.25">
      <c r="A40" s="24" t="s">
        <v>35</v>
      </c>
      <c r="B40" s="24"/>
      <c r="C40" s="14">
        <f>(C21/B38)/12</f>
        <v>4.082699154064735</v>
      </c>
      <c r="D40" s="24" t="s">
        <v>37</v>
      </c>
      <c r="E40" s="24"/>
      <c r="F40" s="24"/>
      <c r="G40" s="24"/>
      <c r="H40" s="24"/>
      <c r="I40" s="24"/>
    </row>
  </sheetData>
  <mergeCells count="25">
    <mergeCell ref="C33:H33"/>
    <mergeCell ref="D20:I20"/>
    <mergeCell ref="A40:B40"/>
    <mergeCell ref="A16:B16"/>
    <mergeCell ref="A19:B19"/>
    <mergeCell ref="A20:B20"/>
    <mergeCell ref="A31:B31"/>
    <mergeCell ref="A24:B24"/>
    <mergeCell ref="A25:B25"/>
    <mergeCell ref="A23:C23"/>
    <mergeCell ref="A26:B26"/>
    <mergeCell ref="A27:B27"/>
    <mergeCell ref="A28:B28"/>
    <mergeCell ref="D40:I40"/>
    <mergeCell ref="C34:H34"/>
    <mergeCell ref="A1:D1"/>
    <mergeCell ref="A14:B14"/>
    <mergeCell ref="A10:C10"/>
    <mergeCell ref="A17:B17"/>
    <mergeCell ref="A18:B18"/>
    <mergeCell ref="A11:B11"/>
    <mergeCell ref="A12:B12"/>
    <mergeCell ref="A13:B13"/>
    <mergeCell ref="A15:B15"/>
    <mergeCell ref="D15:G15"/>
  </mergeCells>
  <pageMargins left="0.7" right="0.7" top="0.75" bottom="0.75" header="0.3" footer="0.3"/>
  <pageSetup paperSize="25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2023-02-22T11:45:25Z</dcterms:modified>
</cp:coreProperties>
</file>